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WWC\Desktop\"/>
    </mc:Choice>
  </mc:AlternateContent>
  <xr:revisionPtr revIDLastSave="0" documentId="8_{2058F0F9-1888-4F8D-91D3-5E6B429498DF}" xr6:coauthVersionLast="43" xr6:coauthVersionMax="43" xr10:uidLastSave="{00000000-0000-0000-0000-000000000000}"/>
  <bookViews>
    <workbookView xWindow="-120" yWindow="-120" windowWidth="29040" windowHeight="15840" xr2:uid="{00000000-000D-0000-FFFF-FFFF00000000}"/>
  </bookViews>
  <sheets>
    <sheet name="MortgageCalculator" sheetId="1" r:id="rId1"/>
    <sheet name="NoExtra" sheetId="2" state="hidden" r:id="rId2"/>
  </sheets>
  <definedNames>
    <definedName name="chart_balance">OFFSET(MortgageCalculator!$I$34,2,0,payments,1)</definedName>
    <definedName name="chart_balance_noextra">OFFSET(NoExtra!$G$2,2,0,nper,1)</definedName>
    <definedName name="chart_date">OFFSET(MortgageCalculator!$B$34,2,0,nper,1)</definedName>
    <definedName name="chart_date_noextra">OFFSET(NoExtra!$B$2,2,0,nper,1)</definedName>
    <definedName name="chart_nper">ROW(OFFSET(MortgageCalculator!$A$1,0,0,nper,1))</definedName>
    <definedName name="chart_ratehist">OFFSET(MortgageCalculator!$C$34,2,0,payments,1)</definedName>
    <definedName name="chart_taxreturned">OFFSET(MortgageCalculator!$L$34,2,0,payments,1)</definedName>
    <definedName name="compound_period">INDEX({2,12},MATCH(MortgageCalculator!$D$9,compound_periods,0))</definedName>
    <definedName name="compound_periods">{"Semi-Annually";"Monthly"}</definedName>
    <definedName name="CP">INDEX({2,12},MATCH(MortgageCalculator!$D$9,compound_periods,0))</definedName>
    <definedName name="d">MortgageCalculator!$D$8</definedName>
    <definedName name="fpdate">MortgageCalculator!$D$8</definedName>
    <definedName name="frequency">{"Monthly";"Semi-Monthly";"Bi-Weekly";"Weekly";"Acc Bi-Weekly";"Acc Weekly"}</definedName>
    <definedName name="int">MortgageCalculator!$D$21</definedName>
    <definedName name="loan_amount">MortgageCalculator!$D$5</definedName>
    <definedName name="monthly_payment">-PMT((((1+MortgageCalculator!A1048572/CP)^(CP/12))-1),term*12,loan_amount)</definedName>
    <definedName name="months_per_period">INDEX({1,0.5,0.5,0.25,0.5,0.25},MATCH(MortgageCalculator!$D$10,frequency,0))</definedName>
    <definedName name="nper">term*periods_per_year</definedName>
    <definedName name="payment">MortgageCalculator!$D$11</definedName>
    <definedName name="payments">MAX(MortgageCalculator!$A$36:$A$1595)</definedName>
    <definedName name="periods_per_year">INDEX({12,24,26,52,26,52},MATCH(MortgageCalculator!$D$10,frequency,0))</definedName>
    <definedName name="ppy">periods_per_year</definedName>
    <definedName name="_xlnm.Print_Titles" localSheetId="0">MortgageCalculator!$34:$34</definedName>
    <definedName name="start_rate">MortgageCalculator!$D$6</definedName>
    <definedName name="term">MortgageCalculator!$D$7</definedName>
    <definedName name="valuevx">42.314159</definedName>
    <definedName name="variable">IF(MortgageCalculator!$L$5="Variable Rate",TRUE,FALSE)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5" i="1" l="1"/>
  <c r="A36" i="1" s="1"/>
  <c r="C11" i="1"/>
  <c r="D11" i="1"/>
  <c r="D17" i="1" s="1"/>
  <c r="D13" i="1"/>
  <c r="D15" i="1"/>
  <c r="E11" i="1"/>
  <c r="G3" i="2"/>
  <c r="A4" i="2" s="1"/>
  <c r="L29" i="1"/>
  <c r="D14" i="1"/>
  <c r="C4" i="2" l="1"/>
  <c r="D4" i="2" s="1"/>
  <c r="B4" i="2"/>
  <c r="C36" i="1"/>
  <c r="D36" i="1" s="1"/>
  <c r="J36" i="1"/>
  <c r="B36" i="1"/>
  <c r="E4" i="2" l="1"/>
  <c r="F4" i="2" s="1"/>
  <c r="G4" i="2" s="1"/>
  <c r="A5" i="2" s="1"/>
  <c r="E36" i="1"/>
  <c r="K36" i="1"/>
  <c r="F36" i="1" l="1"/>
  <c r="L36" i="1"/>
  <c r="C5" i="2"/>
  <c r="D5" i="2" s="1"/>
  <c r="B5" i="2"/>
  <c r="E5" i="2" l="1"/>
  <c r="F5" i="2" s="1"/>
  <c r="G5" i="2" s="1"/>
  <c r="A6" i="2" s="1"/>
  <c r="H36" i="1"/>
  <c r="I36" i="1" l="1"/>
  <c r="A37" i="1" s="1"/>
  <c r="C6" i="2"/>
  <c r="B6" i="2"/>
  <c r="D6" i="2"/>
  <c r="E6" i="2" l="1"/>
  <c r="F6" i="2" s="1"/>
  <c r="G6" i="2" s="1"/>
  <c r="A7" i="2" s="1"/>
  <c r="J37" i="1"/>
  <c r="C37" i="1"/>
  <c r="D37" i="1" s="1"/>
  <c r="B37" i="1"/>
  <c r="K37" i="1" l="1"/>
  <c r="E37" i="1"/>
  <c r="C7" i="2"/>
  <c r="D7" i="2" s="1"/>
  <c r="B7" i="2"/>
  <c r="F37" i="1" l="1"/>
  <c r="L37" i="1"/>
  <c r="E7" i="2"/>
  <c r="F7" i="2" s="1"/>
  <c r="G7" i="2" s="1"/>
  <c r="A8" i="2" s="1"/>
  <c r="C8" i="2" l="1"/>
  <c r="D8" i="2" s="1"/>
  <c r="E8" i="2" s="1"/>
  <c r="F8" i="2" s="1"/>
  <c r="G8" i="2" s="1"/>
  <c r="A9" i="2" s="1"/>
  <c r="B8" i="2"/>
  <c r="H37" i="1"/>
  <c r="C9" i="2" l="1"/>
  <c r="B9" i="2"/>
  <c r="D9" i="2"/>
  <c r="E9" i="2" s="1"/>
  <c r="F9" i="2" s="1"/>
  <c r="G9" i="2" s="1"/>
  <c r="A10" i="2" s="1"/>
  <c r="I37" i="1"/>
  <c r="A38" i="1" s="1"/>
  <c r="C10" i="2" l="1"/>
  <c r="D10" i="2" s="1"/>
  <c r="E10" i="2" s="1"/>
  <c r="F10" i="2" s="1"/>
  <c r="G10" i="2" s="1"/>
  <c r="A11" i="2" s="1"/>
  <c r="B10" i="2"/>
  <c r="J38" i="1"/>
  <c r="C38" i="1"/>
  <c r="D38" i="1" s="1"/>
  <c r="B38" i="1"/>
  <c r="C11" i="2" l="1"/>
  <c r="B11" i="2"/>
  <c r="D11" i="2"/>
  <c r="E11" i="2" s="1"/>
  <c r="F11" i="2" s="1"/>
  <c r="G11" i="2" s="1"/>
  <c r="A12" i="2" s="1"/>
  <c r="K38" i="1"/>
  <c r="E38" i="1"/>
  <c r="C12" i="2" l="1"/>
  <c r="D12" i="2" s="1"/>
  <c r="E12" i="2" s="1"/>
  <c r="F12" i="2" s="1"/>
  <c r="G12" i="2" s="1"/>
  <c r="A13" i="2" s="1"/>
  <c r="B12" i="2"/>
  <c r="F38" i="1"/>
  <c r="L38" i="1"/>
  <c r="C13" i="2" l="1"/>
  <c r="D13" i="2" s="1"/>
  <c r="E13" i="2" s="1"/>
  <c r="F13" i="2" s="1"/>
  <c r="G13" i="2" s="1"/>
  <c r="A14" i="2" s="1"/>
  <c r="B13" i="2"/>
  <c r="H38" i="1"/>
  <c r="C14" i="2" l="1"/>
  <c r="B14" i="2"/>
  <c r="D14" i="2"/>
  <c r="E14" i="2" s="1"/>
  <c r="F14" i="2" s="1"/>
  <c r="G14" i="2" s="1"/>
  <c r="A15" i="2" s="1"/>
  <c r="I38" i="1"/>
  <c r="A39" i="1" s="1"/>
  <c r="C15" i="2" l="1"/>
  <c r="D15" i="2" s="1"/>
  <c r="E15" i="2" s="1"/>
  <c r="F15" i="2" s="1"/>
  <c r="G15" i="2" s="1"/>
  <c r="A16" i="2" s="1"/>
  <c r="B15" i="2"/>
  <c r="J39" i="1"/>
  <c r="C39" i="1"/>
  <c r="D39" i="1" s="1"/>
  <c r="B39" i="1"/>
  <c r="C16" i="2" l="1"/>
  <c r="D16" i="2" s="1"/>
  <c r="E16" i="2" s="1"/>
  <c r="F16" i="2" s="1"/>
  <c r="G16" i="2" s="1"/>
  <c r="A17" i="2" s="1"/>
  <c r="B16" i="2"/>
  <c r="E39" i="1"/>
  <c r="K39" i="1"/>
  <c r="C17" i="2" l="1"/>
  <c r="B17" i="2"/>
  <c r="D17" i="2"/>
  <c r="E17" i="2" s="1"/>
  <c r="F17" i="2" s="1"/>
  <c r="G17" i="2" s="1"/>
  <c r="A18" i="2" s="1"/>
  <c r="F39" i="1"/>
  <c r="H39" i="1" s="1"/>
  <c r="L39" i="1"/>
  <c r="C18" i="2" l="1"/>
  <c r="D18" i="2" s="1"/>
  <c r="E18" i="2" s="1"/>
  <c r="F18" i="2" s="1"/>
  <c r="G18" i="2" s="1"/>
  <c r="A19" i="2" s="1"/>
  <c r="B18" i="2"/>
  <c r="I39" i="1"/>
  <c r="A40" i="1" s="1"/>
  <c r="C19" i="2" l="1"/>
  <c r="D19" i="2" s="1"/>
  <c r="E19" i="2" s="1"/>
  <c r="F19" i="2" s="1"/>
  <c r="G19" i="2" s="1"/>
  <c r="A20" i="2" s="1"/>
  <c r="B19" i="2"/>
  <c r="J40" i="1"/>
  <c r="C40" i="1"/>
  <c r="D40" i="1" s="1"/>
  <c r="B40" i="1"/>
  <c r="C20" i="2" l="1"/>
  <c r="D20" i="2" s="1"/>
  <c r="E20" i="2" s="1"/>
  <c r="F20" i="2" s="1"/>
  <c r="G20" i="2" s="1"/>
  <c r="A21" i="2" s="1"/>
  <c r="B20" i="2"/>
  <c r="E40" i="1"/>
  <c r="K40" i="1"/>
  <c r="C21" i="2" l="1"/>
  <c r="D21" i="2" s="1"/>
  <c r="E21" i="2" s="1"/>
  <c r="F21" i="2" s="1"/>
  <c r="G21" i="2" s="1"/>
  <c r="A22" i="2" s="1"/>
  <c r="B21" i="2"/>
  <c r="F40" i="1"/>
  <c r="H40" i="1" s="1"/>
  <c r="L40" i="1"/>
  <c r="C22" i="2" l="1"/>
  <c r="B22" i="2"/>
  <c r="D22" i="2"/>
  <c r="E22" i="2" s="1"/>
  <c r="F22" i="2" s="1"/>
  <c r="G22" i="2" s="1"/>
  <c r="A23" i="2" s="1"/>
  <c r="I40" i="1"/>
  <c r="A41" i="1" s="1"/>
  <c r="C23" i="2" l="1"/>
  <c r="B23" i="2"/>
  <c r="D23" i="2"/>
  <c r="E23" i="2" s="1"/>
  <c r="F23" i="2" s="1"/>
  <c r="G23" i="2" s="1"/>
  <c r="A24" i="2" s="1"/>
  <c r="C41" i="1"/>
  <c r="D41" i="1" s="1"/>
  <c r="B41" i="1"/>
  <c r="J41" i="1"/>
  <c r="K41" i="1" l="1"/>
  <c r="L41" i="1" s="1"/>
  <c r="E41" i="1"/>
  <c r="C24" i="2"/>
  <c r="D24" i="2" s="1"/>
  <c r="E24" i="2" s="1"/>
  <c r="F24" i="2" s="1"/>
  <c r="G24" i="2" s="1"/>
  <c r="A25" i="2" s="1"/>
  <c r="B24" i="2"/>
  <c r="F41" i="1" l="1"/>
  <c r="H41" i="1" s="1"/>
  <c r="I41" i="1" s="1"/>
  <c r="A42" i="1" s="1"/>
  <c r="C25" i="2"/>
  <c r="D25" i="2" s="1"/>
  <c r="E25" i="2" s="1"/>
  <c r="F25" i="2" s="1"/>
  <c r="G25" i="2" s="1"/>
  <c r="A26" i="2" s="1"/>
  <c r="B25" i="2"/>
  <c r="C42" i="1" l="1"/>
  <c r="D42" i="1" s="1"/>
  <c r="J42" i="1"/>
  <c r="B42" i="1"/>
  <c r="E42" i="1"/>
  <c r="F42" i="1" s="1"/>
  <c r="H42" i="1" s="1"/>
  <c r="I42" i="1" s="1"/>
  <c r="A43" i="1" s="1"/>
  <c r="K42" i="1"/>
  <c r="L42" i="1" s="1"/>
  <c r="C26" i="2"/>
  <c r="B26" i="2"/>
  <c r="D26" i="2"/>
  <c r="E26" i="2" s="1"/>
  <c r="F26" i="2" s="1"/>
  <c r="G26" i="2" s="1"/>
  <c r="A27" i="2" s="1"/>
  <c r="C27" i="2" l="1"/>
  <c r="B27" i="2"/>
  <c r="D27" i="2"/>
  <c r="E27" i="2" s="1"/>
  <c r="F27" i="2" s="1"/>
  <c r="G27" i="2" s="1"/>
  <c r="A28" i="2" s="1"/>
  <c r="B43" i="1"/>
  <c r="C43" i="1"/>
  <c r="D43" i="1" s="1"/>
  <c r="J43" i="1"/>
  <c r="C28" i="2" l="1"/>
  <c r="D28" i="2" s="1"/>
  <c r="E28" i="2" s="1"/>
  <c r="F28" i="2" s="1"/>
  <c r="G28" i="2" s="1"/>
  <c r="A29" i="2" s="1"/>
  <c r="B28" i="2"/>
  <c r="E43" i="1"/>
  <c r="K43" i="1"/>
  <c r="L43" i="1" s="1"/>
  <c r="C29" i="2" l="1"/>
  <c r="D29" i="2" s="1"/>
  <c r="E29" i="2" s="1"/>
  <c r="F29" i="2" s="1"/>
  <c r="G29" i="2" s="1"/>
  <c r="A30" i="2" s="1"/>
  <c r="B29" i="2"/>
  <c r="F43" i="1"/>
  <c r="H43" i="1" s="1"/>
  <c r="I43" i="1" s="1"/>
  <c r="A44" i="1" s="1"/>
  <c r="C30" i="2" l="1"/>
  <c r="B30" i="2"/>
  <c r="D30" i="2"/>
  <c r="E30" i="2" s="1"/>
  <c r="F30" i="2" s="1"/>
  <c r="G30" i="2" s="1"/>
  <c r="A31" i="2" s="1"/>
  <c r="C44" i="1"/>
  <c r="B44" i="1"/>
  <c r="D44" i="1"/>
  <c r="E44" i="1" s="1"/>
  <c r="J44" i="1"/>
  <c r="K44" i="1" l="1"/>
  <c r="L44" i="1" s="1"/>
  <c r="C31" i="2"/>
  <c r="D31" i="2" s="1"/>
  <c r="E31" i="2" s="1"/>
  <c r="F31" i="2" s="1"/>
  <c r="G31" i="2" s="1"/>
  <c r="A32" i="2" s="1"/>
  <c r="B31" i="2"/>
  <c r="F44" i="1"/>
  <c r="H44" i="1" s="1"/>
  <c r="I44" i="1" s="1"/>
  <c r="A45" i="1" s="1"/>
  <c r="C32" i="2" l="1"/>
  <c r="D32" i="2" s="1"/>
  <c r="E32" i="2" s="1"/>
  <c r="F32" i="2" s="1"/>
  <c r="G32" i="2" s="1"/>
  <c r="A33" i="2" s="1"/>
  <c r="B32" i="2"/>
  <c r="J45" i="1"/>
  <c r="C45" i="1"/>
  <c r="D45" i="1" s="1"/>
  <c r="B45" i="1"/>
  <c r="C33" i="2" l="1"/>
  <c r="B33" i="2"/>
  <c r="D33" i="2"/>
  <c r="E33" i="2" s="1"/>
  <c r="F33" i="2" s="1"/>
  <c r="G33" i="2" s="1"/>
  <c r="A34" i="2" s="1"/>
  <c r="E45" i="1"/>
  <c r="K45" i="1"/>
  <c r="L45" i="1" s="1"/>
  <c r="C34" i="2" l="1"/>
  <c r="D34" i="2" s="1"/>
  <c r="E34" i="2" s="1"/>
  <c r="F34" i="2" s="1"/>
  <c r="G34" i="2" s="1"/>
  <c r="A35" i="2" s="1"/>
  <c r="B34" i="2"/>
  <c r="F45" i="1"/>
  <c r="H45" i="1" s="1"/>
  <c r="I45" i="1" s="1"/>
  <c r="A46" i="1" s="1"/>
  <c r="C35" i="2" l="1"/>
  <c r="D35" i="2" s="1"/>
  <c r="E35" i="2" s="1"/>
  <c r="F35" i="2" s="1"/>
  <c r="G35" i="2" s="1"/>
  <c r="A36" i="2" s="1"/>
  <c r="B35" i="2"/>
  <c r="J46" i="1"/>
  <c r="C46" i="1"/>
  <c r="D46" i="1" s="1"/>
  <c r="B46" i="1"/>
  <c r="E46" i="1" l="1"/>
  <c r="K46" i="1"/>
  <c r="L46" i="1" s="1"/>
  <c r="C36" i="2"/>
  <c r="B36" i="2"/>
  <c r="D36" i="2"/>
  <c r="E36" i="2" s="1"/>
  <c r="F36" i="2" s="1"/>
  <c r="G36" i="2" s="1"/>
  <c r="A37" i="2" s="1"/>
  <c r="C37" i="2" l="1"/>
  <c r="D37" i="2" s="1"/>
  <c r="E37" i="2" s="1"/>
  <c r="F37" i="2" s="1"/>
  <c r="G37" i="2" s="1"/>
  <c r="A38" i="2" s="1"/>
  <c r="B37" i="2"/>
  <c r="F46" i="1"/>
  <c r="H46" i="1" s="1"/>
  <c r="I46" i="1" s="1"/>
  <c r="A47" i="1" s="1"/>
  <c r="C38" i="2" l="1"/>
  <c r="D38" i="2" s="1"/>
  <c r="E38" i="2" s="1"/>
  <c r="F38" i="2" s="1"/>
  <c r="G38" i="2" s="1"/>
  <c r="A39" i="2" s="1"/>
  <c r="B38" i="2"/>
  <c r="J47" i="1"/>
  <c r="C47" i="1"/>
  <c r="D47" i="1" s="1"/>
  <c r="B47" i="1"/>
  <c r="C39" i="2" l="1"/>
  <c r="D39" i="2" s="1"/>
  <c r="E39" i="2" s="1"/>
  <c r="F39" i="2" s="1"/>
  <c r="G39" i="2" s="1"/>
  <c r="A40" i="2" s="1"/>
  <c r="B39" i="2"/>
  <c r="E47" i="1"/>
  <c r="K47" i="1"/>
  <c r="L47" i="1" s="1"/>
  <c r="C40" i="2" l="1"/>
  <c r="B40" i="2"/>
  <c r="D40" i="2"/>
  <c r="E40" i="2" s="1"/>
  <c r="F40" i="2" s="1"/>
  <c r="G40" i="2" s="1"/>
  <c r="A41" i="2" s="1"/>
  <c r="F47" i="1"/>
  <c r="H47" i="1" s="1"/>
  <c r="I47" i="1" s="1"/>
  <c r="A48" i="1" s="1"/>
  <c r="B41" i="2" l="1"/>
  <c r="C41" i="2"/>
  <c r="D41" i="2" s="1"/>
  <c r="E41" i="2" s="1"/>
  <c r="F41" i="2" s="1"/>
  <c r="G41" i="2" s="1"/>
  <c r="A42" i="2" s="1"/>
  <c r="J48" i="1"/>
  <c r="C48" i="1"/>
  <c r="D48" i="1" s="1"/>
  <c r="B48" i="1"/>
  <c r="C42" i="2" l="1"/>
  <c r="D42" i="2" s="1"/>
  <c r="E42" i="2" s="1"/>
  <c r="F42" i="2" s="1"/>
  <c r="G42" i="2" s="1"/>
  <c r="A43" i="2" s="1"/>
  <c r="B42" i="2"/>
  <c r="K48" i="1"/>
  <c r="L48" i="1" s="1"/>
  <c r="E48" i="1"/>
  <c r="C43" i="2" l="1"/>
  <c r="B43" i="2"/>
  <c r="D43" i="2"/>
  <c r="E43" i="2" s="1"/>
  <c r="F43" i="2" s="1"/>
  <c r="G43" i="2" s="1"/>
  <c r="A44" i="2" s="1"/>
  <c r="F48" i="1"/>
  <c r="H48" i="1" s="1"/>
  <c r="I48" i="1" s="1"/>
  <c r="A49" i="1" s="1"/>
  <c r="C44" i="2" l="1"/>
  <c r="B44" i="2"/>
  <c r="D44" i="2"/>
  <c r="E44" i="2" s="1"/>
  <c r="F44" i="2" s="1"/>
  <c r="G44" i="2" s="1"/>
  <c r="A45" i="2" s="1"/>
  <c r="J49" i="1"/>
  <c r="B49" i="1"/>
  <c r="C49" i="1"/>
  <c r="D49" i="1" s="1"/>
  <c r="C45" i="2" l="1"/>
  <c r="D45" i="2" s="1"/>
  <c r="E45" i="2" s="1"/>
  <c r="F45" i="2" s="1"/>
  <c r="G45" i="2" s="1"/>
  <c r="A46" i="2" s="1"/>
  <c r="B45" i="2"/>
  <c r="E49" i="1"/>
  <c r="K49" i="1"/>
  <c r="L49" i="1" s="1"/>
  <c r="B46" i="2" l="1"/>
  <c r="C46" i="2"/>
  <c r="D46" i="2" s="1"/>
  <c r="E46" i="2" s="1"/>
  <c r="F46" i="2" s="1"/>
  <c r="G46" i="2" s="1"/>
  <c r="A47" i="2" s="1"/>
  <c r="F49" i="1"/>
  <c r="H49" i="1" s="1"/>
  <c r="I49" i="1" s="1"/>
  <c r="A50" i="1" s="1"/>
  <c r="B50" i="1" l="1"/>
  <c r="C50" i="1"/>
  <c r="D50" i="1"/>
  <c r="E50" i="1" s="1"/>
  <c r="J50" i="1"/>
  <c r="K50" i="1"/>
  <c r="L50" i="1" s="1"/>
  <c r="C47" i="2"/>
  <c r="B47" i="2"/>
  <c r="D47" i="2"/>
  <c r="E47" i="2" s="1"/>
  <c r="F47" i="2" s="1"/>
  <c r="G47" i="2" s="1"/>
  <c r="A48" i="2" s="1"/>
  <c r="F50" i="1" l="1"/>
  <c r="H50" i="1" s="1"/>
  <c r="I50" i="1" s="1"/>
  <c r="A51" i="1" s="1"/>
  <c r="C48" i="2"/>
  <c r="D48" i="2" s="1"/>
  <c r="E48" i="2" s="1"/>
  <c r="F48" i="2" s="1"/>
  <c r="G48" i="2" s="1"/>
  <c r="A49" i="2" s="1"/>
  <c r="B48" i="2"/>
  <c r="C51" i="1" l="1"/>
  <c r="B51" i="1"/>
  <c r="D51" i="1"/>
  <c r="K51" i="1" s="1"/>
  <c r="L51" i="1" s="1"/>
  <c r="J51" i="1"/>
  <c r="B49" i="2"/>
  <c r="C49" i="2"/>
  <c r="D49" i="2" s="1"/>
  <c r="E49" i="2" s="1"/>
  <c r="F49" i="2" s="1"/>
  <c r="G49" i="2" s="1"/>
  <c r="A50" i="2" s="1"/>
  <c r="C50" i="2" l="1"/>
  <c r="D50" i="2" s="1"/>
  <c r="E50" i="2" s="1"/>
  <c r="F50" i="2" s="1"/>
  <c r="G50" i="2" s="1"/>
  <c r="A51" i="2" s="1"/>
  <c r="B50" i="2"/>
  <c r="E51" i="1"/>
  <c r="C51" i="2" l="1"/>
  <c r="B51" i="2"/>
  <c r="D51" i="2"/>
  <c r="E51" i="2" s="1"/>
  <c r="F51" i="2" s="1"/>
  <c r="G51" i="2" s="1"/>
  <c r="A52" i="2" s="1"/>
  <c r="F51" i="1"/>
  <c r="H51" i="1" s="1"/>
  <c r="I51" i="1" s="1"/>
  <c r="A52" i="1" s="1"/>
  <c r="C52" i="2" l="1"/>
  <c r="B52" i="2"/>
  <c r="D52" i="2"/>
  <c r="E52" i="2" s="1"/>
  <c r="F52" i="2" s="1"/>
  <c r="G52" i="2" s="1"/>
  <c r="A53" i="2" s="1"/>
  <c r="J52" i="1"/>
  <c r="C52" i="1"/>
  <c r="D52" i="1" s="1"/>
  <c r="B52" i="1"/>
  <c r="C53" i="2" l="1"/>
  <c r="D53" i="2" s="1"/>
  <c r="E53" i="2" s="1"/>
  <c r="F53" i="2" s="1"/>
  <c r="G53" i="2" s="1"/>
  <c r="A54" i="2" s="1"/>
  <c r="B53" i="2"/>
  <c r="E52" i="1"/>
  <c r="K52" i="1"/>
  <c r="L52" i="1" s="1"/>
  <c r="C54" i="2" l="1"/>
  <c r="D54" i="2" s="1"/>
  <c r="E54" i="2" s="1"/>
  <c r="F54" i="2" s="1"/>
  <c r="G54" i="2" s="1"/>
  <c r="A55" i="2" s="1"/>
  <c r="B54" i="2"/>
  <c r="F52" i="1"/>
  <c r="H52" i="1" s="1"/>
  <c r="I52" i="1" s="1"/>
  <c r="A53" i="1" s="1"/>
  <c r="C55" i="2" l="1"/>
  <c r="B55" i="2"/>
  <c r="D55" i="2"/>
  <c r="E55" i="2" s="1"/>
  <c r="F55" i="2" s="1"/>
  <c r="G55" i="2" s="1"/>
  <c r="A56" i="2" s="1"/>
  <c r="C53" i="1"/>
  <c r="B53" i="1"/>
  <c r="D53" i="1"/>
  <c r="K53" i="1" s="1"/>
  <c r="L53" i="1" s="1"/>
  <c r="J53" i="1"/>
  <c r="E53" i="1" l="1"/>
  <c r="C56" i="2"/>
  <c r="B56" i="2"/>
  <c r="D56" i="2"/>
  <c r="E56" i="2" s="1"/>
  <c r="F56" i="2" s="1"/>
  <c r="G56" i="2" s="1"/>
  <c r="A57" i="2" s="1"/>
  <c r="F53" i="1" l="1"/>
  <c r="H53" i="1" s="1"/>
  <c r="I53" i="1" s="1"/>
  <c r="A54" i="1" s="1"/>
  <c r="C57" i="2"/>
  <c r="D57" i="2" s="1"/>
  <c r="E57" i="2" s="1"/>
  <c r="F57" i="2" s="1"/>
  <c r="G57" i="2" s="1"/>
  <c r="A58" i="2" s="1"/>
  <c r="B57" i="2"/>
  <c r="C54" i="1" l="1"/>
  <c r="D54" i="1" s="1"/>
  <c r="B54" i="1"/>
  <c r="J54" i="1"/>
  <c r="C58" i="2"/>
  <c r="D58" i="2" s="1"/>
  <c r="E58" i="2" s="1"/>
  <c r="F58" i="2" s="1"/>
  <c r="G58" i="2" s="1"/>
  <c r="A59" i="2" s="1"/>
  <c r="B58" i="2"/>
  <c r="K54" i="1" l="1"/>
  <c r="L54" i="1" s="1"/>
  <c r="E54" i="1"/>
  <c r="F54" i="1" s="1"/>
  <c r="H54" i="1" s="1"/>
  <c r="I54" i="1" s="1"/>
  <c r="A55" i="1" s="1"/>
  <c r="C59" i="2"/>
  <c r="D59" i="2" s="1"/>
  <c r="E59" i="2" s="1"/>
  <c r="F59" i="2" s="1"/>
  <c r="G59" i="2" s="1"/>
  <c r="A60" i="2" s="1"/>
  <c r="B59" i="2"/>
  <c r="B55" i="1" l="1"/>
  <c r="C55" i="1"/>
  <c r="D55" i="1" s="1"/>
  <c r="K55" i="1" s="1"/>
  <c r="L55" i="1" s="1"/>
  <c r="J55" i="1"/>
  <c r="C60" i="2"/>
  <c r="D60" i="2" s="1"/>
  <c r="E60" i="2" s="1"/>
  <c r="F60" i="2" s="1"/>
  <c r="G60" i="2" s="1"/>
  <c r="A61" i="2" s="1"/>
  <c r="B60" i="2"/>
  <c r="E55" i="1" l="1"/>
  <c r="F55" i="1" s="1"/>
  <c r="H55" i="1" s="1"/>
  <c r="I55" i="1" s="1"/>
  <c r="A56" i="1" s="1"/>
  <c r="B56" i="1" s="1"/>
  <c r="C61" i="2"/>
  <c r="B61" i="2"/>
  <c r="D61" i="2"/>
  <c r="E61" i="2" s="1"/>
  <c r="F61" i="2" s="1"/>
  <c r="G61" i="2" s="1"/>
  <c r="A62" i="2" s="1"/>
  <c r="C56" i="1"/>
  <c r="D56" i="1"/>
  <c r="K56" i="1" s="1"/>
  <c r="L56" i="1" s="1"/>
  <c r="J56" i="1"/>
  <c r="E56" i="1" l="1"/>
  <c r="F56" i="1" s="1"/>
  <c r="C62" i="2"/>
  <c r="D62" i="2" s="1"/>
  <c r="E62" i="2" s="1"/>
  <c r="F62" i="2" s="1"/>
  <c r="G62" i="2" s="1"/>
  <c r="A63" i="2" s="1"/>
  <c r="B62" i="2"/>
  <c r="H56" i="1" l="1"/>
  <c r="I56" i="1" s="1"/>
  <c r="A57" i="1" s="1"/>
  <c r="C63" i="2"/>
  <c r="D63" i="2" s="1"/>
  <c r="E63" i="2" s="1"/>
  <c r="F63" i="2" s="1"/>
  <c r="G63" i="2" s="1"/>
  <c r="A64" i="2" s="1"/>
  <c r="B63" i="2"/>
  <c r="C57" i="1" l="1"/>
  <c r="D57" i="1" s="1"/>
  <c r="J57" i="1"/>
  <c r="B57" i="1"/>
  <c r="C64" i="2"/>
  <c r="B64" i="2"/>
  <c r="D64" i="2"/>
  <c r="E64" i="2" s="1"/>
  <c r="F64" i="2" s="1"/>
  <c r="G64" i="2" s="1"/>
  <c r="A65" i="2" s="1"/>
  <c r="K57" i="1" l="1"/>
  <c r="L57" i="1" s="1"/>
  <c r="E57" i="1"/>
  <c r="C65" i="2"/>
  <c r="B65" i="2"/>
  <c r="D65" i="2"/>
  <c r="E65" i="2" s="1"/>
  <c r="F65" i="2" s="1"/>
  <c r="G65" i="2" s="1"/>
  <c r="A66" i="2" s="1"/>
  <c r="F57" i="1" l="1"/>
  <c r="H57" i="1" s="1"/>
  <c r="I57" i="1" s="1"/>
  <c r="A58" i="1" s="1"/>
  <c r="C66" i="2"/>
  <c r="D66" i="2" s="1"/>
  <c r="E66" i="2" s="1"/>
  <c r="F66" i="2" s="1"/>
  <c r="G66" i="2" s="1"/>
  <c r="A67" i="2" s="1"/>
  <c r="B66" i="2"/>
  <c r="B58" i="1" l="1"/>
  <c r="J58" i="1"/>
  <c r="C58" i="1"/>
  <c r="D58" i="1" s="1"/>
  <c r="C67" i="2"/>
  <c r="D67" i="2" s="1"/>
  <c r="E67" i="2" s="1"/>
  <c r="F67" i="2" s="1"/>
  <c r="G67" i="2" s="1"/>
  <c r="A68" i="2" s="1"/>
  <c r="B67" i="2"/>
  <c r="K58" i="1" l="1"/>
  <c r="L58" i="1" s="1"/>
  <c r="E58" i="1"/>
  <c r="C68" i="2"/>
  <c r="D68" i="2" s="1"/>
  <c r="E68" i="2" s="1"/>
  <c r="F68" i="2" s="1"/>
  <c r="G68" i="2" s="1"/>
  <c r="A69" i="2" s="1"/>
  <c r="B68" i="2"/>
  <c r="F58" i="1" l="1"/>
  <c r="H58" i="1" s="1"/>
  <c r="I58" i="1" s="1"/>
  <c r="A59" i="1" s="1"/>
  <c r="C69" i="2"/>
  <c r="D69" i="2" s="1"/>
  <c r="E69" i="2" s="1"/>
  <c r="F69" i="2" s="1"/>
  <c r="G69" i="2" s="1"/>
  <c r="A70" i="2" s="1"/>
  <c r="B69" i="2"/>
  <c r="C59" i="1" l="1"/>
  <c r="B59" i="1"/>
  <c r="J59" i="1"/>
  <c r="D59" i="1"/>
  <c r="E59" i="1" s="1"/>
  <c r="F59" i="1" s="1"/>
  <c r="H59" i="1" s="1"/>
  <c r="I59" i="1" s="1"/>
  <c r="A60" i="1" s="1"/>
  <c r="C70" i="2"/>
  <c r="D70" i="2" s="1"/>
  <c r="E70" i="2" s="1"/>
  <c r="F70" i="2" s="1"/>
  <c r="G70" i="2" s="1"/>
  <c r="A71" i="2" s="1"/>
  <c r="B70" i="2"/>
  <c r="C60" i="1" l="1"/>
  <c r="J60" i="1"/>
  <c r="E60" i="1"/>
  <c r="F60" i="1" s="1"/>
  <c r="H60" i="1" s="1"/>
  <c r="I60" i="1" s="1"/>
  <c r="A61" i="1" s="1"/>
  <c r="B60" i="1"/>
  <c r="D60" i="1"/>
  <c r="K60" i="1" s="1"/>
  <c r="K59" i="1"/>
  <c r="L59" i="1" s="1"/>
  <c r="C71" i="2"/>
  <c r="D71" i="2" s="1"/>
  <c r="E71" i="2" s="1"/>
  <c r="F71" i="2" s="1"/>
  <c r="G71" i="2" s="1"/>
  <c r="A72" i="2" s="1"/>
  <c r="B71" i="2"/>
  <c r="J61" i="1" l="1"/>
  <c r="C61" i="1"/>
  <c r="D61" i="1" s="1"/>
  <c r="K61" i="1" s="1"/>
  <c r="L61" i="1" s="1"/>
  <c r="B61" i="1"/>
  <c r="E61" i="1"/>
  <c r="F61" i="1" s="1"/>
  <c r="H61" i="1" s="1"/>
  <c r="I61" i="1" s="1"/>
  <c r="A62" i="1" s="1"/>
  <c r="L60" i="1"/>
  <c r="C72" i="2"/>
  <c r="D72" i="2" s="1"/>
  <c r="E72" i="2" s="1"/>
  <c r="F72" i="2" s="1"/>
  <c r="G72" i="2" s="1"/>
  <c r="A73" i="2" s="1"/>
  <c r="B72" i="2"/>
  <c r="C62" i="1" l="1"/>
  <c r="D62" i="1" s="1"/>
  <c r="J62" i="1"/>
  <c r="B62" i="1"/>
  <c r="C73" i="2"/>
  <c r="D73" i="2" s="1"/>
  <c r="E73" i="2" s="1"/>
  <c r="F73" i="2" s="1"/>
  <c r="G73" i="2" s="1"/>
  <c r="A74" i="2" s="1"/>
  <c r="B73" i="2"/>
  <c r="K62" i="1" l="1"/>
  <c r="L62" i="1" s="1"/>
  <c r="E62" i="1"/>
  <c r="F62" i="1" s="1"/>
  <c r="H62" i="1" s="1"/>
  <c r="I62" i="1" s="1"/>
  <c r="A63" i="1" s="1"/>
  <c r="C74" i="2"/>
  <c r="D74" i="2" s="1"/>
  <c r="E74" i="2" s="1"/>
  <c r="F74" i="2" s="1"/>
  <c r="G74" i="2" s="1"/>
  <c r="A75" i="2" s="1"/>
  <c r="B74" i="2"/>
  <c r="J63" i="1" l="1"/>
  <c r="C63" i="1"/>
  <c r="D63" i="1" s="1"/>
  <c r="E63" i="1" s="1"/>
  <c r="B63" i="1"/>
  <c r="K63" i="1"/>
  <c r="L63" i="1" s="1"/>
  <c r="C75" i="2"/>
  <c r="D75" i="2" s="1"/>
  <c r="E75" i="2" s="1"/>
  <c r="F75" i="2" s="1"/>
  <c r="G75" i="2" s="1"/>
  <c r="A76" i="2" s="1"/>
  <c r="B75" i="2"/>
  <c r="F63" i="1" l="1"/>
  <c r="H63" i="1"/>
  <c r="I63" i="1" s="1"/>
  <c r="A64" i="1" s="1"/>
  <c r="C76" i="2"/>
  <c r="D76" i="2" s="1"/>
  <c r="E76" i="2" s="1"/>
  <c r="F76" i="2" s="1"/>
  <c r="G76" i="2" s="1"/>
  <c r="A77" i="2" s="1"/>
  <c r="B76" i="2"/>
  <c r="J64" i="1" l="1"/>
  <c r="C64" i="1"/>
  <c r="D64" i="1" s="1"/>
  <c r="B64" i="1"/>
  <c r="C77" i="2"/>
  <c r="D77" i="2" s="1"/>
  <c r="E77" i="2" s="1"/>
  <c r="F77" i="2" s="1"/>
  <c r="G77" i="2" s="1"/>
  <c r="A78" i="2" s="1"/>
  <c r="B77" i="2"/>
  <c r="E64" i="1" l="1"/>
  <c r="F64" i="1" s="1"/>
  <c r="H64" i="1" s="1"/>
  <c r="I64" i="1" s="1"/>
  <c r="A65" i="1" s="1"/>
  <c r="K64" i="1"/>
  <c r="L64" i="1" s="1"/>
  <c r="C78" i="2"/>
  <c r="D78" i="2" s="1"/>
  <c r="E78" i="2" s="1"/>
  <c r="F78" i="2" s="1"/>
  <c r="G78" i="2" s="1"/>
  <c r="A79" i="2" s="1"/>
  <c r="B78" i="2"/>
  <c r="D65" i="1" l="1"/>
  <c r="K65" i="1" s="1"/>
  <c r="L65" i="1" s="1"/>
  <c r="C65" i="1"/>
  <c r="J65" i="1"/>
  <c r="B65" i="1"/>
  <c r="E65" i="1"/>
  <c r="C79" i="2"/>
  <c r="D79" i="2" s="1"/>
  <c r="E79" i="2" s="1"/>
  <c r="F79" i="2" s="1"/>
  <c r="G79" i="2" s="1"/>
  <c r="A80" i="2" s="1"/>
  <c r="B79" i="2"/>
  <c r="F65" i="1" l="1"/>
  <c r="H65" i="1" s="1"/>
  <c r="I65" i="1" s="1"/>
  <c r="A66" i="1" s="1"/>
  <c r="C80" i="2"/>
  <c r="D80" i="2" s="1"/>
  <c r="E80" i="2" s="1"/>
  <c r="F80" i="2" s="1"/>
  <c r="G80" i="2" s="1"/>
  <c r="A81" i="2" s="1"/>
  <c r="B80" i="2"/>
  <c r="B66" i="1" l="1"/>
  <c r="J66" i="1"/>
  <c r="C66" i="1"/>
  <c r="D66" i="1" s="1"/>
  <c r="K66" i="1" s="1"/>
  <c r="L66" i="1" s="1"/>
  <c r="E66" i="1"/>
  <c r="F66" i="1" s="1"/>
  <c r="C81" i="2"/>
  <c r="D81" i="2" s="1"/>
  <c r="E81" i="2" s="1"/>
  <c r="F81" i="2" s="1"/>
  <c r="G81" i="2" s="1"/>
  <c r="A82" i="2" s="1"/>
  <c r="B81" i="2"/>
  <c r="H66" i="1" l="1"/>
  <c r="I66" i="1" s="1"/>
  <c r="A67" i="1" s="1"/>
  <c r="C82" i="2"/>
  <c r="D82" i="2" s="1"/>
  <c r="E82" i="2" s="1"/>
  <c r="F82" i="2" s="1"/>
  <c r="G82" i="2" s="1"/>
  <c r="A83" i="2" s="1"/>
  <c r="B82" i="2"/>
  <c r="C67" i="1" l="1"/>
  <c r="B67" i="1"/>
  <c r="J67" i="1"/>
  <c r="D67" i="1"/>
  <c r="K67" i="1" s="1"/>
  <c r="L67" i="1" s="1"/>
  <c r="C83" i="2"/>
  <c r="B83" i="2"/>
  <c r="D83" i="2"/>
  <c r="E83" i="2" s="1"/>
  <c r="F83" i="2" s="1"/>
  <c r="G83" i="2" s="1"/>
  <c r="A84" i="2" s="1"/>
  <c r="E67" i="1" l="1"/>
  <c r="F67" i="1" s="1"/>
  <c r="H67" i="1" s="1"/>
  <c r="I67" i="1" s="1"/>
  <c r="A68" i="1" s="1"/>
  <c r="C84" i="2"/>
  <c r="D84" i="2" s="1"/>
  <c r="E84" i="2" s="1"/>
  <c r="F84" i="2" s="1"/>
  <c r="G84" i="2" s="1"/>
  <c r="A85" i="2" s="1"/>
  <c r="B84" i="2"/>
  <c r="J68" i="1" l="1"/>
  <c r="C68" i="1"/>
  <c r="D68" i="1" s="1"/>
  <c r="K68" i="1" s="1"/>
  <c r="L68" i="1" s="1"/>
  <c r="B68" i="1"/>
  <c r="C85" i="2"/>
  <c r="D85" i="2" s="1"/>
  <c r="E85" i="2" s="1"/>
  <c r="F85" i="2" s="1"/>
  <c r="G85" i="2" s="1"/>
  <c r="A86" i="2" s="1"/>
  <c r="B85" i="2"/>
  <c r="E68" i="1" l="1"/>
  <c r="C86" i="2"/>
  <c r="D86" i="2" s="1"/>
  <c r="E86" i="2" s="1"/>
  <c r="F86" i="2" s="1"/>
  <c r="G86" i="2" s="1"/>
  <c r="A87" i="2" s="1"/>
  <c r="B86" i="2"/>
  <c r="F68" i="1" l="1"/>
  <c r="H68" i="1" s="1"/>
  <c r="I68" i="1" s="1"/>
  <c r="A69" i="1" s="1"/>
  <c r="C87" i="2"/>
  <c r="D87" i="2" s="1"/>
  <c r="E87" i="2" s="1"/>
  <c r="F87" i="2" s="1"/>
  <c r="G87" i="2" s="1"/>
  <c r="A88" i="2" s="1"/>
  <c r="B87" i="2"/>
  <c r="B69" i="1" l="1"/>
  <c r="J69" i="1"/>
  <c r="C69" i="1"/>
  <c r="D69" i="1" s="1"/>
  <c r="E69" i="1" s="1"/>
  <c r="C88" i="2"/>
  <c r="D88" i="2" s="1"/>
  <c r="E88" i="2" s="1"/>
  <c r="F88" i="2" s="1"/>
  <c r="G88" i="2" s="1"/>
  <c r="A89" i="2" s="1"/>
  <c r="B88" i="2"/>
  <c r="F69" i="1" l="1"/>
  <c r="H69" i="1" s="1"/>
  <c r="I69" i="1" s="1"/>
  <c r="A70" i="1" s="1"/>
  <c r="K69" i="1"/>
  <c r="L69" i="1" s="1"/>
  <c r="C89" i="2"/>
  <c r="D89" i="2" s="1"/>
  <c r="E89" i="2" s="1"/>
  <c r="F89" i="2" s="1"/>
  <c r="G89" i="2" s="1"/>
  <c r="A90" i="2" s="1"/>
  <c r="B89" i="2"/>
  <c r="J70" i="1" l="1"/>
  <c r="C70" i="1"/>
  <c r="D70" i="1" s="1"/>
  <c r="B70" i="1"/>
  <c r="C90" i="2"/>
  <c r="D90" i="2" s="1"/>
  <c r="E90" i="2" s="1"/>
  <c r="F90" i="2" s="1"/>
  <c r="G90" i="2" s="1"/>
  <c r="A91" i="2" s="1"/>
  <c r="B90" i="2"/>
  <c r="E70" i="1"/>
  <c r="K70" i="1"/>
  <c r="L70" i="1" s="1"/>
  <c r="C91" i="2" l="1"/>
  <c r="D91" i="2" s="1"/>
  <c r="E91" i="2" s="1"/>
  <c r="F91" i="2" s="1"/>
  <c r="G91" i="2" s="1"/>
  <c r="A92" i="2" s="1"/>
  <c r="B91" i="2"/>
  <c r="F70" i="1"/>
  <c r="H70" i="1" s="1"/>
  <c r="I70" i="1" s="1"/>
  <c r="A71" i="1" s="1"/>
  <c r="B92" i="2" l="1"/>
  <c r="C92" i="2"/>
  <c r="D92" i="2" s="1"/>
  <c r="E92" i="2" s="1"/>
  <c r="F92" i="2" s="1"/>
  <c r="G92" i="2" s="1"/>
  <c r="A93" i="2" s="1"/>
  <c r="B71" i="1"/>
  <c r="C71" i="1"/>
  <c r="D71" i="1" s="1"/>
  <c r="J71" i="1"/>
  <c r="K71" i="1" l="1"/>
  <c r="L71" i="1" s="1"/>
  <c r="E71" i="1"/>
  <c r="C93" i="2"/>
  <c r="D93" i="2" s="1"/>
  <c r="E93" i="2" s="1"/>
  <c r="F93" i="2" s="1"/>
  <c r="G93" i="2" s="1"/>
  <c r="A94" i="2" s="1"/>
  <c r="B93" i="2"/>
  <c r="C94" i="2" l="1"/>
  <c r="D94" i="2" s="1"/>
  <c r="E94" i="2" s="1"/>
  <c r="F94" i="2" s="1"/>
  <c r="G94" i="2" s="1"/>
  <c r="A95" i="2" s="1"/>
  <c r="B94" i="2"/>
  <c r="F71" i="1"/>
  <c r="H71" i="1" s="1"/>
  <c r="I71" i="1" s="1"/>
  <c r="A72" i="1" s="1"/>
  <c r="B95" i="2" l="1"/>
  <c r="C95" i="2"/>
  <c r="D95" i="2" s="1"/>
  <c r="E95" i="2" s="1"/>
  <c r="F95" i="2" s="1"/>
  <c r="G95" i="2" s="1"/>
  <c r="A96" i="2" s="1"/>
  <c r="C72" i="1"/>
  <c r="B72" i="1"/>
  <c r="J72" i="1"/>
  <c r="D72" i="1"/>
  <c r="E72" i="1" s="1"/>
  <c r="F72" i="1" l="1"/>
  <c r="H72" i="1" s="1"/>
  <c r="I72" i="1" s="1"/>
  <c r="A73" i="1" s="1"/>
  <c r="C96" i="2"/>
  <c r="B96" i="2"/>
  <c r="D96" i="2"/>
  <c r="E96" i="2" s="1"/>
  <c r="F96" i="2" s="1"/>
  <c r="G96" i="2" s="1"/>
  <c r="A97" i="2" s="1"/>
  <c r="K72" i="1"/>
  <c r="L72" i="1" s="1"/>
  <c r="C73" i="1" l="1"/>
  <c r="B73" i="1"/>
  <c r="J73" i="1"/>
  <c r="D73" i="1"/>
  <c r="K73" i="1" s="1"/>
  <c r="L73" i="1" s="1"/>
  <c r="C97" i="2"/>
  <c r="D97" i="2" s="1"/>
  <c r="E97" i="2" s="1"/>
  <c r="F97" i="2" s="1"/>
  <c r="G97" i="2" s="1"/>
  <c r="A98" i="2" s="1"/>
  <c r="B97" i="2"/>
  <c r="B98" i="2" l="1"/>
  <c r="C98" i="2"/>
  <c r="D98" i="2" s="1"/>
  <c r="E98" i="2" s="1"/>
  <c r="F98" i="2" s="1"/>
  <c r="G98" i="2" s="1"/>
  <c r="A99" i="2" s="1"/>
  <c r="E73" i="1"/>
  <c r="C99" i="2" l="1"/>
  <c r="B99" i="2"/>
  <c r="D99" i="2"/>
  <c r="E99" i="2" s="1"/>
  <c r="F99" i="2" s="1"/>
  <c r="G99" i="2" s="1"/>
  <c r="A100" i="2" s="1"/>
  <c r="F73" i="1"/>
  <c r="H73" i="1" s="1"/>
  <c r="I73" i="1" s="1"/>
  <c r="A74" i="1" s="1"/>
  <c r="C100" i="2" l="1"/>
  <c r="B100" i="2"/>
  <c r="D100" i="2"/>
  <c r="E100" i="2" s="1"/>
  <c r="F100" i="2" s="1"/>
  <c r="G100" i="2" s="1"/>
  <c r="A101" i="2" s="1"/>
  <c r="C74" i="1"/>
  <c r="J74" i="1"/>
  <c r="B74" i="1"/>
  <c r="D74" i="1"/>
  <c r="K74" i="1" s="1"/>
  <c r="L74" i="1" s="1"/>
  <c r="B101" i="2" l="1"/>
  <c r="C101" i="2"/>
  <c r="D101" i="2" s="1"/>
  <c r="E101" i="2" s="1"/>
  <c r="F101" i="2" s="1"/>
  <c r="G101" i="2" s="1"/>
  <c r="A102" i="2" s="1"/>
  <c r="E74" i="1"/>
  <c r="C102" i="2" l="1"/>
  <c r="B102" i="2"/>
  <c r="D102" i="2"/>
  <c r="E102" i="2" s="1"/>
  <c r="F102" i="2" s="1"/>
  <c r="G102" i="2" s="1"/>
  <c r="A103" i="2" s="1"/>
  <c r="F74" i="1"/>
  <c r="H74" i="1" s="1"/>
  <c r="I74" i="1" s="1"/>
  <c r="A75" i="1" s="1"/>
  <c r="C103" i="2" l="1"/>
  <c r="B103" i="2"/>
  <c r="D103" i="2"/>
  <c r="E103" i="2" s="1"/>
  <c r="F103" i="2" s="1"/>
  <c r="G103" i="2" s="1"/>
  <c r="A104" i="2" s="1"/>
  <c r="C75" i="1"/>
  <c r="D75" i="1" s="1"/>
  <c r="J75" i="1"/>
  <c r="B75" i="1"/>
  <c r="E75" i="1" l="1"/>
  <c r="F75" i="1" s="1"/>
  <c r="H75" i="1" s="1"/>
  <c r="I75" i="1" s="1"/>
  <c r="A76" i="1" s="1"/>
  <c r="K75" i="1"/>
  <c r="L75" i="1" s="1"/>
  <c r="B104" i="2"/>
  <c r="C104" i="2"/>
  <c r="D104" i="2" s="1"/>
  <c r="E104" i="2" s="1"/>
  <c r="F104" i="2" s="1"/>
  <c r="G104" i="2" s="1"/>
  <c r="A105" i="2" s="1"/>
  <c r="J76" i="1" l="1"/>
  <c r="C76" i="1"/>
  <c r="D76" i="1" s="1"/>
  <c r="B76" i="1"/>
  <c r="C105" i="2"/>
  <c r="B105" i="2"/>
  <c r="D105" i="2"/>
  <c r="E105" i="2" s="1"/>
  <c r="F105" i="2" s="1"/>
  <c r="G105" i="2" s="1"/>
  <c r="A106" i="2" s="1"/>
  <c r="E76" i="1" l="1"/>
  <c r="K76" i="1"/>
  <c r="L76" i="1" s="1"/>
  <c r="C106" i="2"/>
  <c r="D106" i="2" s="1"/>
  <c r="E106" i="2" s="1"/>
  <c r="F106" i="2" s="1"/>
  <c r="G106" i="2" s="1"/>
  <c r="A107" i="2" s="1"/>
  <c r="B106" i="2"/>
  <c r="B107" i="2" l="1"/>
  <c r="C107" i="2"/>
  <c r="D107" i="2" s="1"/>
  <c r="E107" i="2" s="1"/>
  <c r="F107" i="2" s="1"/>
  <c r="G107" i="2" s="1"/>
  <c r="A108" i="2" s="1"/>
  <c r="F76" i="1"/>
  <c r="H76" i="1" s="1"/>
  <c r="I76" i="1" s="1"/>
  <c r="A77" i="1" s="1"/>
  <c r="C77" i="1" l="1"/>
  <c r="D77" i="1" s="1"/>
  <c r="B77" i="1"/>
  <c r="J77" i="1"/>
  <c r="B108" i="2"/>
  <c r="C108" i="2"/>
  <c r="D108" i="2" s="1"/>
  <c r="E108" i="2" s="1"/>
  <c r="F108" i="2" s="1"/>
  <c r="G108" i="2" s="1"/>
  <c r="A109" i="2" s="1"/>
  <c r="K77" i="1" l="1"/>
  <c r="L77" i="1" s="1"/>
  <c r="E77" i="1"/>
  <c r="C109" i="2"/>
  <c r="D109" i="2" s="1"/>
  <c r="E109" i="2" s="1"/>
  <c r="F109" i="2" s="1"/>
  <c r="G109" i="2" s="1"/>
  <c r="A110" i="2" s="1"/>
  <c r="B109" i="2"/>
  <c r="F77" i="1"/>
  <c r="H77" i="1" s="1"/>
  <c r="I77" i="1" s="1"/>
  <c r="A78" i="1" s="1"/>
  <c r="C110" i="2" l="1"/>
  <c r="B110" i="2"/>
  <c r="D110" i="2"/>
  <c r="E110" i="2" s="1"/>
  <c r="F110" i="2" s="1"/>
  <c r="G110" i="2" s="1"/>
  <c r="A111" i="2" s="1"/>
  <c r="C78" i="1"/>
  <c r="D78" i="1" s="1"/>
  <c r="E78" i="1" s="1"/>
  <c r="J78" i="1"/>
  <c r="B78" i="1"/>
  <c r="B111" i="2" l="1"/>
  <c r="C111" i="2"/>
  <c r="D111" i="2" s="1"/>
  <c r="E111" i="2" s="1"/>
  <c r="F111" i="2" s="1"/>
  <c r="G111" i="2" s="1"/>
  <c r="A112" i="2" s="1"/>
  <c r="F78" i="1"/>
  <c r="H78" i="1"/>
  <c r="I78" i="1" s="1"/>
  <c r="A79" i="1" s="1"/>
  <c r="K78" i="1"/>
  <c r="L78" i="1" s="1"/>
  <c r="C112" i="2" l="1"/>
  <c r="B112" i="2"/>
  <c r="D112" i="2"/>
  <c r="E112" i="2" s="1"/>
  <c r="F112" i="2" s="1"/>
  <c r="G112" i="2" s="1"/>
  <c r="A113" i="2" s="1"/>
  <c r="J79" i="1"/>
  <c r="C79" i="1"/>
  <c r="D79" i="1" s="1"/>
  <c r="B79" i="1"/>
  <c r="E79" i="1" l="1"/>
  <c r="K79" i="1"/>
  <c r="L79" i="1" s="1"/>
  <c r="C113" i="2"/>
  <c r="B113" i="2"/>
  <c r="D113" i="2"/>
  <c r="E113" i="2" s="1"/>
  <c r="F113" i="2" s="1"/>
  <c r="G113" i="2" s="1"/>
  <c r="A114" i="2" s="1"/>
  <c r="C114" i="2" l="1"/>
  <c r="D114" i="2" s="1"/>
  <c r="E114" i="2" s="1"/>
  <c r="F114" i="2" s="1"/>
  <c r="G114" i="2" s="1"/>
  <c r="A115" i="2" s="1"/>
  <c r="B114" i="2"/>
  <c r="F79" i="1"/>
  <c r="H79" i="1"/>
  <c r="I79" i="1" s="1"/>
  <c r="A80" i="1" s="1"/>
  <c r="C115" i="2" l="1"/>
  <c r="B115" i="2"/>
  <c r="D115" i="2"/>
  <c r="E115" i="2" s="1"/>
  <c r="F115" i="2" s="1"/>
  <c r="G115" i="2" s="1"/>
  <c r="A116" i="2" s="1"/>
  <c r="B80" i="1"/>
  <c r="J80" i="1"/>
  <c r="D80" i="1"/>
  <c r="E80" i="1" s="1"/>
  <c r="C80" i="1"/>
  <c r="K80" i="1" l="1"/>
  <c r="L80" i="1" s="1"/>
  <c r="F80" i="1"/>
  <c r="H80" i="1" s="1"/>
  <c r="I80" i="1" s="1"/>
  <c r="A81" i="1" s="1"/>
  <c r="C116" i="2"/>
  <c r="D116" i="2" s="1"/>
  <c r="E116" i="2" s="1"/>
  <c r="F116" i="2" s="1"/>
  <c r="G116" i="2" s="1"/>
  <c r="A117" i="2" s="1"/>
  <c r="B116" i="2"/>
  <c r="C117" i="2" l="1"/>
  <c r="D117" i="2" s="1"/>
  <c r="E117" i="2" s="1"/>
  <c r="F117" i="2" s="1"/>
  <c r="G117" i="2" s="1"/>
  <c r="A118" i="2" s="1"/>
  <c r="B117" i="2"/>
  <c r="C81" i="1"/>
  <c r="D81" i="1" s="1"/>
  <c r="J81" i="1"/>
  <c r="B81" i="1"/>
  <c r="K81" i="1" l="1"/>
  <c r="L81" i="1" s="1"/>
  <c r="E81" i="1"/>
  <c r="C118" i="2"/>
  <c r="D118" i="2" s="1"/>
  <c r="E118" i="2" s="1"/>
  <c r="F118" i="2" s="1"/>
  <c r="G118" i="2" s="1"/>
  <c r="A119" i="2" s="1"/>
  <c r="B118" i="2"/>
  <c r="C119" i="2" l="1"/>
  <c r="D119" i="2" s="1"/>
  <c r="E119" i="2" s="1"/>
  <c r="F119" i="2" s="1"/>
  <c r="G119" i="2" s="1"/>
  <c r="A120" i="2" s="1"/>
  <c r="B119" i="2"/>
  <c r="F81" i="1"/>
  <c r="H81" i="1" s="1"/>
  <c r="I81" i="1" s="1"/>
  <c r="A82" i="1" s="1"/>
  <c r="C120" i="2" l="1"/>
  <c r="D120" i="2" s="1"/>
  <c r="E120" i="2" s="1"/>
  <c r="F120" i="2" s="1"/>
  <c r="G120" i="2" s="1"/>
  <c r="A121" i="2" s="1"/>
  <c r="B120" i="2"/>
  <c r="C82" i="1"/>
  <c r="J82" i="1"/>
  <c r="D82" i="1"/>
  <c r="K82" i="1" s="1"/>
  <c r="L82" i="1" s="1"/>
  <c r="B82" i="1"/>
  <c r="E82" i="1" l="1"/>
  <c r="B121" i="2"/>
  <c r="C121" i="2"/>
  <c r="D121" i="2" s="1"/>
  <c r="E121" i="2" s="1"/>
  <c r="F121" i="2" s="1"/>
  <c r="G121" i="2" s="1"/>
  <c r="A122" i="2" s="1"/>
  <c r="F82" i="1" l="1"/>
  <c r="H82" i="1" s="1"/>
  <c r="I82" i="1" s="1"/>
  <c r="A83" i="1" s="1"/>
  <c r="C122" i="2"/>
  <c r="D122" i="2" s="1"/>
  <c r="E122" i="2" s="1"/>
  <c r="F122" i="2" s="1"/>
  <c r="G122" i="2" s="1"/>
  <c r="A123" i="2" s="1"/>
  <c r="B122" i="2"/>
  <c r="J83" i="1" l="1"/>
  <c r="C83" i="1"/>
  <c r="D83" i="1" s="1"/>
  <c r="K83" i="1" s="1"/>
  <c r="L83" i="1" s="1"/>
  <c r="B83" i="1"/>
  <c r="E83" i="1"/>
  <c r="F83" i="1" s="1"/>
  <c r="C123" i="2"/>
  <c r="B123" i="2"/>
  <c r="D123" i="2"/>
  <c r="E123" i="2" s="1"/>
  <c r="F123" i="2" s="1"/>
  <c r="G123" i="2" s="1"/>
  <c r="A124" i="2" s="1"/>
  <c r="H83" i="1" l="1"/>
  <c r="I83" i="1" s="1"/>
  <c r="A84" i="1" s="1"/>
  <c r="C84" i="1" s="1"/>
  <c r="D84" i="1" s="1"/>
  <c r="C124" i="2"/>
  <c r="B124" i="2"/>
  <c r="D124" i="2"/>
  <c r="E124" i="2" s="1"/>
  <c r="F124" i="2" s="1"/>
  <c r="G124" i="2" s="1"/>
  <c r="A125" i="2" s="1"/>
  <c r="J84" i="1"/>
  <c r="B84" i="1"/>
  <c r="C125" i="2" l="1"/>
  <c r="D125" i="2" s="1"/>
  <c r="E125" i="2" s="1"/>
  <c r="F125" i="2" s="1"/>
  <c r="G125" i="2" s="1"/>
  <c r="A126" i="2" s="1"/>
  <c r="B125" i="2"/>
  <c r="E84" i="1"/>
  <c r="K84" i="1"/>
  <c r="L84" i="1" s="1"/>
  <c r="C126" i="2" l="1"/>
  <c r="D126" i="2" s="1"/>
  <c r="E126" i="2" s="1"/>
  <c r="F126" i="2" s="1"/>
  <c r="G126" i="2" s="1"/>
  <c r="A127" i="2" s="1"/>
  <c r="B126" i="2"/>
  <c r="F84" i="1"/>
  <c r="H84" i="1" s="1"/>
  <c r="I84" i="1" s="1"/>
  <c r="A85" i="1" s="1"/>
  <c r="C127" i="2" l="1"/>
  <c r="B127" i="2"/>
  <c r="D127" i="2"/>
  <c r="E127" i="2" s="1"/>
  <c r="F127" i="2" s="1"/>
  <c r="G127" i="2" s="1"/>
  <c r="A128" i="2" s="1"/>
  <c r="J85" i="1"/>
  <c r="C85" i="1"/>
  <c r="D85" i="1" s="1"/>
  <c r="B85" i="1"/>
  <c r="C128" i="2" l="1"/>
  <c r="D128" i="2" s="1"/>
  <c r="E128" i="2" s="1"/>
  <c r="F128" i="2" s="1"/>
  <c r="G128" i="2" s="1"/>
  <c r="A129" i="2" s="1"/>
  <c r="B128" i="2"/>
  <c r="K85" i="1"/>
  <c r="L85" i="1" s="1"/>
  <c r="E85" i="1"/>
  <c r="C129" i="2" l="1"/>
  <c r="D129" i="2" s="1"/>
  <c r="E129" i="2" s="1"/>
  <c r="F129" i="2" s="1"/>
  <c r="G129" i="2" s="1"/>
  <c r="A130" i="2" s="1"/>
  <c r="B129" i="2"/>
  <c r="F85" i="1"/>
  <c r="H85" i="1" s="1"/>
  <c r="I85" i="1" s="1"/>
  <c r="A86" i="1" s="1"/>
  <c r="C130" i="2" l="1"/>
  <c r="B130" i="2"/>
  <c r="D130" i="2"/>
  <c r="E130" i="2" s="1"/>
  <c r="F130" i="2" s="1"/>
  <c r="G130" i="2" s="1"/>
  <c r="A131" i="2" s="1"/>
  <c r="B86" i="1"/>
  <c r="C86" i="1"/>
  <c r="D86" i="1" s="1"/>
  <c r="J86" i="1"/>
  <c r="C131" i="2" l="1"/>
  <c r="D131" i="2" s="1"/>
  <c r="E131" i="2" s="1"/>
  <c r="F131" i="2" s="1"/>
  <c r="G131" i="2" s="1"/>
  <c r="A132" i="2" s="1"/>
  <c r="B131" i="2"/>
  <c r="E86" i="1"/>
  <c r="K86" i="1"/>
  <c r="L86" i="1" s="1"/>
  <c r="C132" i="2" l="1"/>
  <c r="D132" i="2" s="1"/>
  <c r="E132" i="2" s="1"/>
  <c r="F132" i="2" s="1"/>
  <c r="G132" i="2" s="1"/>
  <c r="A133" i="2" s="1"/>
  <c r="B132" i="2"/>
  <c r="F86" i="1"/>
  <c r="H86" i="1" s="1"/>
  <c r="I86" i="1" s="1"/>
  <c r="A87" i="1" s="1"/>
  <c r="C133" i="2" l="1"/>
  <c r="B133" i="2"/>
  <c r="D133" i="2"/>
  <c r="E133" i="2" s="1"/>
  <c r="F133" i="2" s="1"/>
  <c r="G133" i="2" s="1"/>
  <c r="A134" i="2" s="1"/>
  <c r="C87" i="1"/>
  <c r="B87" i="1"/>
  <c r="D87" i="1"/>
  <c r="K87" i="1" s="1"/>
  <c r="L87" i="1" s="1"/>
  <c r="J87" i="1"/>
  <c r="C134" i="2" l="1"/>
  <c r="B134" i="2"/>
  <c r="D134" i="2"/>
  <c r="E134" i="2" s="1"/>
  <c r="F134" i="2" s="1"/>
  <c r="G134" i="2" s="1"/>
  <c r="A135" i="2" s="1"/>
  <c r="E87" i="1"/>
  <c r="C135" i="2" l="1"/>
  <c r="D135" i="2" s="1"/>
  <c r="E135" i="2" s="1"/>
  <c r="F135" i="2" s="1"/>
  <c r="G135" i="2" s="1"/>
  <c r="A136" i="2" s="1"/>
  <c r="B135" i="2"/>
  <c r="F87" i="1"/>
  <c r="H87" i="1" s="1"/>
  <c r="I87" i="1" s="1"/>
  <c r="A88" i="1" s="1"/>
  <c r="C136" i="2" l="1"/>
  <c r="B136" i="2"/>
  <c r="D136" i="2"/>
  <c r="E136" i="2" s="1"/>
  <c r="F136" i="2" s="1"/>
  <c r="G136" i="2" s="1"/>
  <c r="A137" i="2" s="1"/>
  <c r="J88" i="1"/>
  <c r="C88" i="1"/>
  <c r="D88" i="1" s="1"/>
  <c r="B88" i="1"/>
  <c r="C137" i="2" l="1"/>
  <c r="B137" i="2"/>
  <c r="D137" i="2"/>
  <c r="E137" i="2" s="1"/>
  <c r="F137" i="2" s="1"/>
  <c r="G137" i="2" s="1"/>
  <c r="A138" i="2" s="1"/>
  <c r="E88" i="1"/>
  <c r="K88" i="1"/>
  <c r="L88" i="1" s="1"/>
  <c r="C138" i="2" l="1"/>
  <c r="D138" i="2" s="1"/>
  <c r="E138" i="2" s="1"/>
  <c r="F138" i="2" s="1"/>
  <c r="G138" i="2" s="1"/>
  <c r="A139" i="2" s="1"/>
  <c r="B138" i="2"/>
  <c r="F88" i="1"/>
  <c r="H88" i="1" s="1"/>
  <c r="I88" i="1" s="1"/>
  <c r="A89" i="1" s="1"/>
  <c r="C139" i="2" l="1"/>
  <c r="D139" i="2" s="1"/>
  <c r="E139" i="2" s="1"/>
  <c r="F139" i="2" s="1"/>
  <c r="G139" i="2" s="1"/>
  <c r="A140" i="2" s="1"/>
  <c r="B139" i="2"/>
  <c r="J89" i="1"/>
  <c r="C89" i="1"/>
  <c r="D89" i="1" s="1"/>
  <c r="B89" i="1"/>
  <c r="C140" i="2" l="1"/>
  <c r="B140" i="2"/>
  <c r="D140" i="2"/>
  <c r="E140" i="2" s="1"/>
  <c r="F140" i="2" s="1"/>
  <c r="G140" i="2" s="1"/>
  <c r="A141" i="2" s="1"/>
  <c r="K89" i="1"/>
  <c r="L89" i="1" s="1"/>
  <c r="E89" i="1"/>
  <c r="C141" i="2" l="1"/>
  <c r="D141" i="2" s="1"/>
  <c r="E141" i="2" s="1"/>
  <c r="F141" i="2" s="1"/>
  <c r="G141" i="2" s="1"/>
  <c r="A142" i="2" s="1"/>
  <c r="B141" i="2"/>
  <c r="F89" i="1"/>
  <c r="H89" i="1" s="1"/>
  <c r="I89" i="1" s="1"/>
  <c r="A90" i="1" s="1"/>
  <c r="C142" i="2" l="1"/>
  <c r="D142" i="2" s="1"/>
  <c r="E142" i="2" s="1"/>
  <c r="F142" i="2" s="1"/>
  <c r="G142" i="2" s="1"/>
  <c r="A143" i="2" s="1"/>
  <c r="B142" i="2"/>
  <c r="B90" i="1"/>
  <c r="C90" i="1"/>
  <c r="D90" i="1" s="1"/>
  <c r="J90" i="1"/>
  <c r="C143" i="2" l="1"/>
  <c r="B143" i="2"/>
  <c r="D143" i="2"/>
  <c r="E143" i="2" s="1"/>
  <c r="F143" i="2" s="1"/>
  <c r="G143" i="2" s="1"/>
  <c r="A144" i="2" s="1"/>
  <c r="E90" i="1"/>
  <c r="K90" i="1"/>
  <c r="L90" i="1" s="1"/>
  <c r="C144" i="2" l="1"/>
  <c r="D144" i="2" s="1"/>
  <c r="E144" i="2" s="1"/>
  <c r="F144" i="2" s="1"/>
  <c r="G144" i="2" s="1"/>
  <c r="A145" i="2" s="1"/>
  <c r="B144" i="2"/>
  <c r="F90" i="1"/>
  <c r="H90" i="1" s="1"/>
  <c r="I90" i="1" s="1"/>
  <c r="A91" i="1" s="1"/>
  <c r="C145" i="2" l="1"/>
  <c r="D145" i="2" s="1"/>
  <c r="E145" i="2" s="1"/>
  <c r="F145" i="2" s="1"/>
  <c r="G145" i="2" s="1"/>
  <c r="A146" i="2" s="1"/>
  <c r="B145" i="2"/>
  <c r="C91" i="1"/>
  <c r="J91" i="1"/>
  <c r="D91" i="1"/>
  <c r="K91" i="1" s="1"/>
  <c r="L91" i="1" s="1"/>
  <c r="B91" i="1"/>
  <c r="E91" i="1" l="1"/>
  <c r="C146" i="2"/>
  <c r="D146" i="2" s="1"/>
  <c r="E146" i="2" s="1"/>
  <c r="F146" i="2" s="1"/>
  <c r="G146" i="2" s="1"/>
  <c r="A147" i="2" s="1"/>
  <c r="B146" i="2"/>
  <c r="F91" i="1" l="1"/>
  <c r="H91" i="1" s="1"/>
  <c r="I91" i="1" s="1"/>
  <c r="A92" i="1" s="1"/>
  <c r="C147" i="2"/>
  <c r="D147" i="2" s="1"/>
  <c r="E147" i="2" s="1"/>
  <c r="F147" i="2" s="1"/>
  <c r="G147" i="2" s="1"/>
  <c r="A148" i="2" s="1"/>
  <c r="B147" i="2"/>
  <c r="J92" i="1" l="1"/>
  <c r="C92" i="1"/>
  <c r="D92" i="1" s="1"/>
  <c r="E92" i="1" s="1"/>
  <c r="F92" i="1" s="1"/>
  <c r="H92" i="1" s="1"/>
  <c r="I92" i="1" s="1"/>
  <c r="A93" i="1" s="1"/>
  <c r="B92" i="1"/>
  <c r="C148" i="2"/>
  <c r="D148" i="2" s="1"/>
  <c r="E148" i="2" s="1"/>
  <c r="F148" i="2" s="1"/>
  <c r="G148" i="2" s="1"/>
  <c r="A149" i="2" s="1"/>
  <c r="B148" i="2"/>
  <c r="K92" i="1" l="1"/>
  <c r="L92" i="1" s="1"/>
  <c r="C149" i="2"/>
  <c r="D149" i="2" s="1"/>
  <c r="E149" i="2" s="1"/>
  <c r="F149" i="2" s="1"/>
  <c r="G149" i="2" s="1"/>
  <c r="A150" i="2" s="1"/>
  <c r="B149" i="2"/>
  <c r="J93" i="1"/>
  <c r="C93" i="1"/>
  <c r="D93" i="1" s="1"/>
  <c r="B93" i="1"/>
  <c r="C150" i="2" l="1"/>
  <c r="B150" i="2"/>
  <c r="D150" i="2"/>
  <c r="E150" i="2" s="1"/>
  <c r="F150" i="2" s="1"/>
  <c r="G150" i="2" s="1"/>
  <c r="A151" i="2" s="1"/>
  <c r="E93" i="1"/>
  <c r="K93" i="1"/>
  <c r="L93" i="1" s="1"/>
  <c r="C151" i="2" l="1"/>
  <c r="B151" i="2"/>
  <c r="D151" i="2"/>
  <c r="E151" i="2" s="1"/>
  <c r="F151" i="2" s="1"/>
  <c r="G151" i="2" s="1"/>
  <c r="A152" i="2" s="1"/>
  <c r="F93" i="1"/>
  <c r="H93" i="1" s="1"/>
  <c r="I93" i="1" s="1"/>
  <c r="A94" i="1" s="1"/>
  <c r="C152" i="2" l="1"/>
  <c r="D152" i="2" s="1"/>
  <c r="E152" i="2" s="1"/>
  <c r="F152" i="2" s="1"/>
  <c r="G152" i="2" s="1"/>
  <c r="A153" i="2" s="1"/>
  <c r="B152" i="2"/>
  <c r="J94" i="1"/>
  <c r="C94" i="1"/>
  <c r="D94" i="1" s="1"/>
  <c r="B94" i="1"/>
  <c r="C153" i="2" l="1"/>
  <c r="B153" i="2"/>
  <c r="D153" i="2"/>
  <c r="E153" i="2" s="1"/>
  <c r="F153" i="2" s="1"/>
  <c r="G153" i="2" s="1"/>
  <c r="A154" i="2" s="1"/>
  <c r="E94" i="1"/>
  <c r="K94" i="1"/>
  <c r="L94" i="1" s="1"/>
  <c r="C154" i="2" l="1"/>
  <c r="D154" i="2" s="1"/>
  <c r="E154" i="2" s="1"/>
  <c r="F154" i="2" s="1"/>
  <c r="G154" i="2" s="1"/>
  <c r="A155" i="2" s="1"/>
  <c r="B154" i="2"/>
  <c r="F94" i="1"/>
  <c r="H94" i="1" s="1"/>
  <c r="I94" i="1" s="1"/>
  <c r="A95" i="1" s="1"/>
  <c r="C155" i="2" l="1"/>
  <c r="D155" i="2" s="1"/>
  <c r="E155" i="2" s="1"/>
  <c r="F155" i="2" s="1"/>
  <c r="G155" i="2" s="1"/>
  <c r="A156" i="2" s="1"/>
  <c r="B155" i="2"/>
  <c r="C95" i="1"/>
  <c r="D95" i="1"/>
  <c r="H7" i="1" s="1"/>
  <c r="B95" i="1"/>
  <c r="J95" i="1"/>
  <c r="C156" i="2" l="1"/>
  <c r="B156" i="2"/>
  <c r="D156" i="2"/>
  <c r="E156" i="2" s="1"/>
  <c r="F156" i="2" s="1"/>
  <c r="G156" i="2" s="1"/>
  <c r="A157" i="2" s="1"/>
  <c r="E95" i="1"/>
  <c r="K95" i="1"/>
  <c r="L95" i="1" s="1"/>
  <c r="C157" i="2" l="1"/>
  <c r="B157" i="2"/>
  <c r="D157" i="2"/>
  <c r="E157" i="2" s="1"/>
  <c r="F157" i="2" s="1"/>
  <c r="G157" i="2" s="1"/>
  <c r="A158" i="2" s="1"/>
  <c r="F95" i="1"/>
  <c r="H95" i="1" s="1"/>
  <c r="C158" i="2" l="1"/>
  <c r="D158" i="2" s="1"/>
  <c r="E158" i="2" s="1"/>
  <c r="F158" i="2" s="1"/>
  <c r="G158" i="2" s="1"/>
  <c r="A159" i="2" s="1"/>
  <c r="B158" i="2"/>
  <c r="H8" i="1"/>
  <c r="I95" i="1"/>
  <c r="C159" i="2" l="1"/>
  <c r="B159" i="2"/>
  <c r="D159" i="2"/>
  <c r="E159" i="2" s="1"/>
  <c r="F159" i="2" s="1"/>
  <c r="G159" i="2" s="1"/>
  <c r="A160" i="2" s="1"/>
  <c r="A96" i="1"/>
  <c r="H9" i="1"/>
  <c r="C160" i="2" l="1"/>
  <c r="D160" i="2" s="1"/>
  <c r="E160" i="2" s="1"/>
  <c r="F160" i="2" s="1"/>
  <c r="G160" i="2" s="1"/>
  <c r="A161" i="2" s="1"/>
  <c r="B160" i="2"/>
  <c r="J96" i="1"/>
  <c r="C96" i="1"/>
  <c r="D96" i="1" s="1"/>
  <c r="B96" i="1"/>
  <c r="C161" i="2" l="1"/>
  <c r="D161" i="2" s="1"/>
  <c r="E161" i="2" s="1"/>
  <c r="F161" i="2" s="1"/>
  <c r="G161" i="2" s="1"/>
  <c r="A162" i="2" s="1"/>
  <c r="B161" i="2"/>
  <c r="E96" i="1"/>
  <c r="K96" i="1"/>
  <c r="L96" i="1" s="1"/>
  <c r="C162" i="2" l="1"/>
  <c r="B162" i="2"/>
  <c r="D162" i="2"/>
  <c r="E162" i="2" s="1"/>
  <c r="F162" i="2" s="1"/>
  <c r="G162" i="2" s="1"/>
  <c r="A163" i="2" s="1"/>
  <c r="F96" i="1"/>
  <c r="H96" i="1" s="1"/>
  <c r="I96" i="1" s="1"/>
  <c r="A97" i="1" s="1"/>
  <c r="C163" i="2" l="1"/>
  <c r="D163" i="2" s="1"/>
  <c r="E163" i="2" s="1"/>
  <c r="F163" i="2" s="1"/>
  <c r="G163" i="2" s="1"/>
  <c r="A164" i="2" s="1"/>
  <c r="B163" i="2"/>
  <c r="J97" i="1"/>
  <c r="C97" i="1"/>
  <c r="D97" i="1" s="1"/>
  <c r="B97" i="1"/>
  <c r="C164" i="2" l="1"/>
  <c r="B164" i="2"/>
  <c r="D164" i="2"/>
  <c r="E164" i="2" s="1"/>
  <c r="F164" i="2" s="1"/>
  <c r="G164" i="2" s="1"/>
  <c r="A165" i="2" s="1"/>
  <c r="K97" i="1"/>
  <c r="L97" i="1" s="1"/>
  <c r="E97" i="1"/>
  <c r="C165" i="2" l="1"/>
  <c r="D165" i="2" s="1"/>
  <c r="E165" i="2" s="1"/>
  <c r="F165" i="2" s="1"/>
  <c r="G165" i="2" s="1"/>
  <c r="A166" i="2" s="1"/>
  <c r="B165" i="2"/>
  <c r="F97" i="1"/>
  <c r="H97" i="1" s="1"/>
  <c r="I97" i="1" s="1"/>
  <c r="A98" i="1" s="1"/>
  <c r="C166" i="2" l="1"/>
  <c r="D166" i="2" s="1"/>
  <c r="E166" i="2" s="1"/>
  <c r="F166" i="2" s="1"/>
  <c r="G166" i="2" s="1"/>
  <c r="A167" i="2" s="1"/>
  <c r="B166" i="2"/>
  <c r="B98" i="1"/>
  <c r="C98" i="1"/>
  <c r="D98" i="1" s="1"/>
  <c r="J98" i="1"/>
  <c r="C167" i="2" l="1"/>
  <c r="B167" i="2"/>
  <c r="D167" i="2"/>
  <c r="E167" i="2" s="1"/>
  <c r="F167" i="2" s="1"/>
  <c r="G167" i="2" s="1"/>
  <c r="A168" i="2" s="1"/>
  <c r="K98" i="1"/>
  <c r="L98" i="1" s="1"/>
  <c r="E98" i="1"/>
  <c r="C168" i="2" l="1"/>
  <c r="D168" i="2" s="1"/>
  <c r="E168" i="2" s="1"/>
  <c r="F168" i="2" s="1"/>
  <c r="G168" i="2" s="1"/>
  <c r="A169" i="2" s="1"/>
  <c r="B168" i="2"/>
  <c r="F98" i="1"/>
  <c r="H98" i="1"/>
  <c r="I98" i="1" s="1"/>
  <c r="A99" i="1" s="1"/>
  <c r="C169" i="2" l="1"/>
  <c r="D169" i="2" s="1"/>
  <c r="E169" i="2" s="1"/>
  <c r="F169" i="2" s="1"/>
  <c r="G169" i="2" s="1"/>
  <c r="A170" i="2" s="1"/>
  <c r="B169" i="2"/>
  <c r="C99" i="1"/>
  <c r="B99" i="1"/>
  <c r="D99" i="1"/>
  <c r="E99" i="1" s="1"/>
  <c r="J99" i="1"/>
  <c r="C170" i="2" l="1"/>
  <c r="B170" i="2"/>
  <c r="D170" i="2"/>
  <c r="E170" i="2" s="1"/>
  <c r="F170" i="2" s="1"/>
  <c r="G170" i="2" s="1"/>
  <c r="A171" i="2" s="1"/>
  <c r="F99" i="1"/>
  <c r="H99" i="1" s="1"/>
  <c r="I99" i="1" s="1"/>
  <c r="A100" i="1" s="1"/>
  <c r="K99" i="1"/>
  <c r="L99" i="1" s="1"/>
  <c r="C171" i="2" l="1"/>
  <c r="B171" i="2"/>
  <c r="D171" i="2"/>
  <c r="E171" i="2" s="1"/>
  <c r="F171" i="2" s="1"/>
  <c r="G171" i="2" s="1"/>
  <c r="A172" i="2" s="1"/>
  <c r="C100" i="1"/>
  <c r="D100" i="1" s="1"/>
  <c r="E100" i="1" s="1"/>
  <c r="J100" i="1"/>
  <c r="B100" i="1"/>
  <c r="C172" i="2" l="1"/>
  <c r="D172" i="2" s="1"/>
  <c r="E172" i="2" s="1"/>
  <c r="F172" i="2" s="1"/>
  <c r="G172" i="2" s="1"/>
  <c r="A173" i="2" s="1"/>
  <c r="B172" i="2"/>
  <c r="F100" i="1"/>
  <c r="H100" i="1"/>
  <c r="I100" i="1" s="1"/>
  <c r="A101" i="1" s="1"/>
  <c r="K100" i="1"/>
  <c r="L100" i="1" s="1"/>
  <c r="C173" i="2" l="1"/>
  <c r="D173" i="2" s="1"/>
  <c r="E173" i="2" s="1"/>
  <c r="F173" i="2" s="1"/>
  <c r="G173" i="2" s="1"/>
  <c r="A174" i="2" s="1"/>
  <c r="B173" i="2"/>
  <c r="J101" i="1"/>
  <c r="C101" i="1"/>
  <c r="D101" i="1" s="1"/>
  <c r="B101" i="1"/>
  <c r="C174" i="2" l="1"/>
  <c r="B174" i="2"/>
  <c r="D174" i="2"/>
  <c r="E174" i="2" s="1"/>
  <c r="F174" i="2" s="1"/>
  <c r="G174" i="2" s="1"/>
  <c r="A175" i="2" s="1"/>
  <c r="K101" i="1"/>
  <c r="L101" i="1" s="1"/>
  <c r="E101" i="1"/>
  <c r="B175" i="2" l="1"/>
  <c r="C175" i="2"/>
  <c r="D175" i="2" s="1"/>
  <c r="E175" i="2" s="1"/>
  <c r="F175" i="2" s="1"/>
  <c r="G175" i="2" s="1"/>
  <c r="A176" i="2" s="1"/>
  <c r="F101" i="1"/>
  <c r="H101" i="1"/>
  <c r="I101" i="1" s="1"/>
  <c r="A102" i="1" s="1"/>
  <c r="C176" i="2" l="1"/>
  <c r="B176" i="2"/>
  <c r="D176" i="2"/>
  <c r="E176" i="2" s="1"/>
  <c r="F176" i="2" s="1"/>
  <c r="G176" i="2" s="1"/>
  <c r="A177" i="2" s="1"/>
  <c r="C102" i="1"/>
  <c r="D102" i="1" s="1"/>
  <c r="E102" i="1" s="1"/>
  <c r="B102" i="1"/>
  <c r="J102" i="1"/>
  <c r="C177" i="2" l="1"/>
  <c r="D177" i="2" s="1"/>
  <c r="E177" i="2" s="1"/>
  <c r="F177" i="2" s="1"/>
  <c r="G177" i="2" s="1"/>
  <c r="A178" i="2" s="1"/>
  <c r="B177" i="2"/>
  <c r="F102" i="1"/>
  <c r="H102" i="1" s="1"/>
  <c r="I102" i="1" s="1"/>
  <c r="A103" i="1" s="1"/>
  <c r="K102" i="1"/>
  <c r="L102" i="1" s="1"/>
  <c r="C178" i="2" l="1"/>
  <c r="B178" i="2"/>
  <c r="D178" i="2"/>
  <c r="E178" i="2" s="1"/>
  <c r="F178" i="2" s="1"/>
  <c r="G178" i="2" s="1"/>
  <c r="A179" i="2" s="1"/>
  <c r="C103" i="1"/>
  <c r="D103" i="1" s="1"/>
  <c r="K103" i="1" s="1"/>
  <c r="L103" i="1" s="1"/>
  <c r="B103" i="1"/>
  <c r="J103" i="1"/>
  <c r="C179" i="2" l="1"/>
  <c r="B179" i="2"/>
  <c r="D179" i="2"/>
  <c r="E179" i="2" s="1"/>
  <c r="F179" i="2" s="1"/>
  <c r="G179" i="2" s="1"/>
  <c r="A180" i="2" s="1"/>
  <c r="E103" i="1"/>
  <c r="B180" i="2" l="1"/>
  <c r="C180" i="2"/>
  <c r="D180" i="2" s="1"/>
  <c r="E180" i="2" s="1"/>
  <c r="F180" i="2" s="1"/>
  <c r="G180" i="2" s="1"/>
  <c r="A181" i="2" s="1"/>
  <c r="F103" i="1"/>
  <c r="H103" i="1" s="1"/>
  <c r="I103" i="1" s="1"/>
  <c r="A104" i="1" s="1"/>
  <c r="C104" i="1" l="1"/>
  <c r="B104" i="1"/>
  <c r="D104" i="1"/>
  <c r="K104" i="1" s="1"/>
  <c r="L104" i="1" s="1"/>
  <c r="J104" i="1"/>
  <c r="C181" i="2"/>
  <c r="D181" i="2" s="1"/>
  <c r="E181" i="2" s="1"/>
  <c r="F181" i="2" s="1"/>
  <c r="G181" i="2" s="1"/>
  <c r="A182" i="2" s="1"/>
  <c r="B181" i="2"/>
  <c r="E104" i="1" l="1"/>
  <c r="F104" i="1" s="1"/>
  <c r="H104" i="1" s="1"/>
  <c r="I104" i="1" s="1"/>
  <c r="A105" i="1" s="1"/>
  <c r="B105" i="1" s="1"/>
  <c r="J105" i="1"/>
  <c r="C105" i="1"/>
  <c r="D105" i="1" s="1"/>
  <c r="C182" i="2"/>
  <c r="B182" i="2"/>
  <c r="D182" i="2"/>
  <c r="E182" i="2" s="1"/>
  <c r="F182" i="2" s="1"/>
  <c r="G182" i="2" s="1"/>
  <c r="A183" i="2" s="1"/>
  <c r="K105" i="1" l="1"/>
  <c r="L105" i="1" s="1"/>
  <c r="E105" i="1"/>
  <c r="B183" i="2"/>
  <c r="C183" i="2"/>
  <c r="D183" i="2" s="1"/>
  <c r="E183" i="2" s="1"/>
  <c r="F183" i="2" s="1"/>
  <c r="G183" i="2" s="1"/>
  <c r="A184" i="2" s="1"/>
  <c r="G184" i="2" l="1"/>
  <c r="A185" i="2" s="1"/>
  <c r="F184" i="2"/>
  <c r="D184" i="2"/>
  <c r="C184" i="2"/>
  <c r="E184" i="2"/>
  <c r="B184" i="2"/>
  <c r="F105" i="1"/>
  <c r="H105" i="1" s="1"/>
  <c r="I105" i="1" s="1"/>
  <c r="A106" i="1" s="1"/>
  <c r="C106" i="1" l="1"/>
  <c r="B106" i="1"/>
  <c r="D106" i="1"/>
  <c r="K106" i="1" s="1"/>
  <c r="L106" i="1" s="1"/>
  <c r="J106" i="1"/>
  <c r="E185" i="2"/>
  <c r="D185" i="2"/>
  <c r="B185" i="2"/>
  <c r="G185" i="2"/>
  <c r="A186" i="2" s="1"/>
  <c r="C185" i="2"/>
  <c r="F185" i="2"/>
  <c r="C186" i="2" l="1"/>
  <c r="E186" i="2"/>
  <c r="B186" i="2"/>
  <c r="F186" i="2"/>
  <c r="G186" i="2"/>
  <c r="A187" i="2" s="1"/>
  <c r="D186" i="2"/>
  <c r="E106" i="1"/>
  <c r="F187" i="2" l="1"/>
  <c r="C187" i="2"/>
  <c r="E187" i="2"/>
  <c r="G187" i="2"/>
  <c r="A188" i="2" s="1"/>
  <c r="D187" i="2"/>
  <c r="B187" i="2"/>
  <c r="F106" i="1"/>
  <c r="H106" i="1" s="1"/>
  <c r="I106" i="1" s="1"/>
  <c r="A107" i="1" s="1"/>
  <c r="C107" i="1" l="1"/>
  <c r="B107" i="1"/>
  <c r="D107" i="1"/>
  <c r="E107" i="1" s="1"/>
  <c r="J107" i="1"/>
  <c r="C188" i="2"/>
  <c r="D188" i="2"/>
  <c r="B188" i="2"/>
  <c r="E188" i="2"/>
  <c r="G188" i="2"/>
  <c r="A189" i="2" s="1"/>
  <c r="F188" i="2"/>
  <c r="F107" i="1" l="1"/>
  <c r="H107" i="1" s="1"/>
  <c r="I107" i="1" s="1"/>
  <c r="A108" i="1" s="1"/>
  <c r="E189" i="2"/>
  <c r="C189" i="2"/>
  <c r="B189" i="2"/>
  <c r="G189" i="2"/>
  <c r="A190" i="2" s="1"/>
  <c r="D189" i="2"/>
  <c r="F189" i="2"/>
  <c r="K107" i="1"/>
  <c r="L107" i="1" s="1"/>
  <c r="J108" i="1" l="1"/>
  <c r="C108" i="1"/>
  <c r="D108" i="1" s="1"/>
  <c r="B108" i="1"/>
  <c r="G190" i="2"/>
  <c r="A191" i="2" s="1"/>
  <c r="D190" i="2"/>
  <c r="E190" i="2"/>
  <c r="C190" i="2"/>
  <c r="F190" i="2"/>
  <c r="B190" i="2"/>
  <c r="K108" i="1" l="1"/>
  <c r="L108" i="1" s="1"/>
  <c r="E108" i="1"/>
  <c r="E191" i="2"/>
  <c r="G191" i="2"/>
  <c r="A192" i="2" s="1"/>
  <c r="F191" i="2"/>
  <c r="B191" i="2"/>
  <c r="C191" i="2"/>
  <c r="D191" i="2"/>
  <c r="G192" i="2" l="1"/>
  <c r="A193" i="2" s="1"/>
  <c r="F192" i="2"/>
  <c r="D192" i="2"/>
  <c r="C192" i="2"/>
  <c r="E192" i="2"/>
  <c r="B192" i="2"/>
  <c r="F108" i="1"/>
  <c r="H108" i="1" s="1"/>
  <c r="I108" i="1" s="1"/>
  <c r="A109" i="1" s="1"/>
  <c r="J109" i="1" l="1"/>
  <c r="C109" i="1"/>
  <c r="D109" i="1" s="1"/>
  <c r="B109" i="1"/>
  <c r="G193" i="2"/>
  <c r="A194" i="2" s="1"/>
  <c r="F193" i="2"/>
  <c r="C193" i="2"/>
  <c r="E193" i="2"/>
  <c r="D193" i="2"/>
  <c r="B193" i="2"/>
  <c r="K109" i="1" l="1"/>
  <c r="L109" i="1" s="1"/>
  <c r="E109" i="1"/>
  <c r="C194" i="2"/>
  <c r="E194" i="2"/>
  <c r="B194" i="2"/>
  <c r="G194" i="2"/>
  <c r="A195" i="2" s="1"/>
  <c r="D194" i="2"/>
  <c r="F194" i="2"/>
  <c r="E195" i="2" l="1"/>
  <c r="D195" i="2"/>
  <c r="G195" i="2"/>
  <c r="A196" i="2" s="1"/>
  <c r="B195" i="2"/>
  <c r="C195" i="2"/>
  <c r="F195" i="2"/>
  <c r="F109" i="1"/>
  <c r="H109" i="1" s="1"/>
  <c r="I109" i="1" s="1"/>
  <c r="A110" i="1" s="1"/>
  <c r="J110" i="1" l="1"/>
  <c r="C110" i="1"/>
  <c r="D110" i="1" s="1"/>
  <c r="B110" i="1"/>
  <c r="C196" i="2"/>
  <c r="D196" i="2"/>
  <c r="B196" i="2"/>
  <c r="G196" i="2"/>
  <c r="A197" i="2" s="1"/>
  <c r="E196" i="2"/>
  <c r="F196" i="2"/>
  <c r="E110" i="1" l="1"/>
  <c r="K110" i="1"/>
  <c r="L110" i="1" s="1"/>
  <c r="D197" i="2"/>
  <c r="G197" i="2"/>
  <c r="A198" i="2" s="1"/>
  <c r="F197" i="2"/>
  <c r="E197" i="2"/>
  <c r="C197" i="2"/>
  <c r="B197" i="2"/>
  <c r="F110" i="1" l="1"/>
  <c r="H110" i="1" s="1"/>
  <c r="I110" i="1" s="1"/>
  <c r="A111" i="1" s="1"/>
  <c r="C198" i="2"/>
  <c r="F198" i="2"/>
  <c r="B198" i="2"/>
  <c r="G198" i="2"/>
  <c r="A199" i="2" s="1"/>
  <c r="D198" i="2"/>
  <c r="E198" i="2"/>
  <c r="J111" i="1" l="1"/>
  <c r="C111" i="1"/>
  <c r="D111" i="1" s="1"/>
  <c r="B111" i="1"/>
  <c r="E199" i="2"/>
  <c r="G199" i="2"/>
  <c r="A200" i="2" s="1"/>
  <c r="F199" i="2"/>
  <c r="B199" i="2"/>
  <c r="C199" i="2"/>
  <c r="D199" i="2"/>
  <c r="E111" i="1" l="1"/>
  <c r="K111" i="1"/>
  <c r="L111" i="1" s="1"/>
  <c r="G200" i="2"/>
  <c r="A201" i="2" s="1"/>
  <c r="F200" i="2"/>
  <c r="D200" i="2"/>
  <c r="C200" i="2"/>
  <c r="E200" i="2"/>
  <c r="B200" i="2"/>
  <c r="G201" i="2" l="1"/>
  <c r="A202" i="2" s="1"/>
  <c r="F201" i="2"/>
  <c r="C201" i="2"/>
  <c r="E201" i="2"/>
  <c r="D201" i="2"/>
  <c r="B201" i="2"/>
  <c r="F111" i="1"/>
  <c r="H111" i="1" s="1"/>
  <c r="I111" i="1" s="1"/>
  <c r="A112" i="1" s="1"/>
  <c r="J112" i="1" l="1"/>
  <c r="C112" i="1"/>
  <c r="D112" i="1" s="1"/>
  <c r="B112" i="1"/>
  <c r="C202" i="2"/>
  <c r="E202" i="2"/>
  <c r="B202" i="2"/>
  <c r="G202" i="2"/>
  <c r="A203" i="2" s="1"/>
  <c r="F202" i="2"/>
  <c r="D202" i="2"/>
  <c r="K112" i="1" l="1"/>
  <c r="L112" i="1" s="1"/>
  <c r="E112" i="1"/>
  <c r="F203" i="2"/>
  <c r="C203" i="2"/>
  <c r="E203" i="2"/>
  <c r="D203" i="2"/>
  <c r="G203" i="2"/>
  <c r="A204" i="2" s="1"/>
  <c r="B203" i="2"/>
  <c r="G204" i="2" l="1"/>
  <c r="A205" i="2" s="1"/>
  <c r="E204" i="2"/>
  <c r="F204" i="2"/>
  <c r="C204" i="2"/>
  <c r="D204" i="2"/>
  <c r="B204" i="2"/>
  <c r="F112" i="1"/>
  <c r="H112" i="1" s="1"/>
  <c r="I112" i="1" s="1"/>
  <c r="A113" i="1" s="1"/>
  <c r="C113" i="1" l="1"/>
  <c r="B113" i="1"/>
  <c r="D113" i="1"/>
  <c r="K113" i="1" s="1"/>
  <c r="L113" i="1" s="1"/>
  <c r="J113" i="1"/>
  <c r="E205" i="2"/>
  <c r="C205" i="2"/>
  <c r="B205" i="2"/>
  <c r="D205" i="2"/>
  <c r="G205" i="2"/>
  <c r="A206" i="2" s="1"/>
  <c r="F205" i="2"/>
  <c r="E113" i="1" l="1"/>
  <c r="F113" i="1" s="1"/>
  <c r="H113" i="1" s="1"/>
  <c r="I113" i="1" s="1"/>
  <c r="A114" i="1" s="1"/>
  <c r="G206" i="2"/>
  <c r="A207" i="2" s="1"/>
  <c r="D206" i="2"/>
  <c r="E206" i="2"/>
  <c r="C206" i="2"/>
  <c r="F206" i="2"/>
  <c r="B206" i="2"/>
  <c r="C114" i="1" l="1"/>
  <c r="D114" i="1" s="1"/>
  <c r="B114" i="1"/>
  <c r="J114" i="1"/>
  <c r="C207" i="2"/>
  <c r="D207" i="2"/>
  <c r="E207" i="2"/>
  <c r="G207" i="2"/>
  <c r="A208" i="2" s="1"/>
  <c r="F207" i="2"/>
  <c r="B207" i="2"/>
  <c r="K114" i="1" l="1"/>
  <c r="L114" i="1" s="1"/>
  <c r="E114" i="1"/>
  <c r="F114" i="1" s="1"/>
  <c r="H114" i="1" s="1"/>
  <c r="I114" i="1" s="1"/>
  <c r="A115" i="1" s="1"/>
  <c r="C208" i="2"/>
  <c r="E208" i="2"/>
  <c r="B208" i="2"/>
  <c r="G208" i="2"/>
  <c r="A209" i="2" s="1"/>
  <c r="F208" i="2"/>
  <c r="D208" i="2"/>
  <c r="C115" i="1" l="1"/>
  <c r="B115" i="1"/>
  <c r="D115" i="1"/>
  <c r="K115" i="1" s="1"/>
  <c r="L115" i="1" s="1"/>
  <c r="J115" i="1"/>
  <c r="G209" i="2"/>
  <c r="A210" i="2" s="1"/>
  <c r="F209" i="2"/>
  <c r="C209" i="2"/>
  <c r="E209" i="2"/>
  <c r="D209" i="2"/>
  <c r="B209" i="2"/>
  <c r="E115" i="1" l="1"/>
  <c r="F115" i="1" s="1"/>
  <c r="H115" i="1" s="1"/>
  <c r="I115" i="1" s="1"/>
  <c r="A116" i="1" s="1"/>
  <c r="B116" i="1" s="1"/>
  <c r="G210" i="2"/>
  <c r="A211" i="2" s="1"/>
  <c r="F210" i="2"/>
  <c r="D210" i="2"/>
  <c r="C210" i="2"/>
  <c r="E210" i="2"/>
  <c r="B210" i="2"/>
  <c r="J116" i="1" l="1"/>
  <c r="C116" i="1"/>
  <c r="D116" i="1" s="1"/>
  <c r="K116" i="1" s="1"/>
  <c r="L116" i="1" s="1"/>
  <c r="E211" i="2"/>
  <c r="D211" i="2"/>
  <c r="G211" i="2"/>
  <c r="A212" i="2" s="1"/>
  <c r="B211" i="2"/>
  <c r="F211" i="2"/>
  <c r="C211" i="2"/>
  <c r="E116" i="1" l="1"/>
  <c r="C212" i="2"/>
  <c r="D212" i="2"/>
  <c r="B212" i="2"/>
  <c r="G212" i="2"/>
  <c r="A213" i="2" s="1"/>
  <c r="E212" i="2"/>
  <c r="F212" i="2"/>
  <c r="F116" i="1"/>
  <c r="H116" i="1" s="1"/>
  <c r="I116" i="1" s="1"/>
  <c r="A117" i="1" s="1"/>
  <c r="J117" i="1" l="1"/>
  <c r="C117" i="1"/>
  <c r="D117" i="1" s="1"/>
  <c r="B117" i="1"/>
  <c r="D213" i="2"/>
  <c r="G213" i="2"/>
  <c r="A214" i="2" s="1"/>
  <c r="F213" i="2"/>
  <c r="E213" i="2"/>
  <c r="C213" i="2"/>
  <c r="B213" i="2"/>
  <c r="E117" i="1" l="1"/>
  <c r="K117" i="1"/>
  <c r="L117" i="1" s="1"/>
  <c r="C214" i="2"/>
  <c r="F214" i="2"/>
  <c r="B214" i="2"/>
  <c r="G214" i="2"/>
  <c r="A215" i="2" s="1"/>
  <c r="D214" i="2"/>
  <c r="E214" i="2"/>
  <c r="F117" i="1" l="1"/>
  <c r="H117" i="1" s="1"/>
  <c r="I117" i="1" s="1"/>
  <c r="A118" i="1" s="1"/>
  <c r="E215" i="2"/>
  <c r="G215" i="2"/>
  <c r="A216" i="2" s="1"/>
  <c r="F215" i="2"/>
  <c r="B215" i="2"/>
  <c r="C215" i="2"/>
  <c r="D215" i="2"/>
  <c r="J118" i="1" l="1"/>
  <c r="C118" i="1"/>
  <c r="D118" i="1" s="1"/>
  <c r="B118" i="1"/>
  <c r="G216" i="2"/>
  <c r="A217" i="2" s="1"/>
  <c r="F216" i="2"/>
  <c r="D216" i="2"/>
  <c r="C216" i="2"/>
  <c r="E216" i="2"/>
  <c r="B216" i="2"/>
  <c r="E118" i="1" l="1"/>
  <c r="K118" i="1"/>
  <c r="L118" i="1" s="1"/>
  <c r="E217" i="2"/>
  <c r="D217" i="2"/>
  <c r="B217" i="2"/>
  <c r="G217" i="2"/>
  <c r="A218" i="2" s="1"/>
  <c r="F217" i="2"/>
  <c r="C217" i="2"/>
  <c r="F118" i="1" l="1"/>
  <c r="H118" i="1" s="1"/>
  <c r="I118" i="1" s="1"/>
  <c r="A119" i="1" s="1"/>
  <c r="C218" i="2"/>
  <c r="E218" i="2"/>
  <c r="B218" i="2"/>
  <c r="G218" i="2"/>
  <c r="A219" i="2" s="1"/>
  <c r="F218" i="2"/>
  <c r="D218" i="2"/>
  <c r="J119" i="1" l="1"/>
  <c r="C119" i="1"/>
  <c r="D119" i="1" s="1"/>
  <c r="B119" i="1"/>
  <c r="F219" i="2"/>
  <c r="C219" i="2"/>
  <c r="E219" i="2"/>
  <c r="D219" i="2"/>
  <c r="G219" i="2"/>
  <c r="A220" i="2" s="1"/>
  <c r="B219" i="2"/>
  <c r="E119" i="1" l="1"/>
  <c r="K119" i="1"/>
  <c r="L119" i="1" s="1"/>
  <c r="C220" i="2"/>
  <c r="D220" i="2"/>
  <c r="B220" i="2"/>
  <c r="G220" i="2"/>
  <c r="A221" i="2" s="1"/>
  <c r="E220" i="2"/>
  <c r="F220" i="2"/>
  <c r="F119" i="1" l="1"/>
  <c r="H119" i="1" s="1"/>
  <c r="I119" i="1" s="1"/>
  <c r="A120" i="1" s="1"/>
  <c r="E221" i="2"/>
  <c r="C221" i="2"/>
  <c r="B221" i="2"/>
  <c r="D221" i="2"/>
  <c r="G221" i="2"/>
  <c r="A222" i="2" s="1"/>
  <c r="F221" i="2"/>
  <c r="C120" i="1" l="1"/>
  <c r="J120" i="1"/>
  <c r="D120" i="1"/>
  <c r="K120" i="1" s="1"/>
  <c r="L120" i="1" s="1"/>
  <c r="B120" i="1"/>
  <c r="G222" i="2"/>
  <c r="A223" i="2" s="1"/>
  <c r="D222" i="2"/>
  <c r="E222" i="2"/>
  <c r="C222" i="2"/>
  <c r="F222" i="2"/>
  <c r="B222" i="2"/>
  <c r="E120" i="1" l="1"/>
  <c r="C223" i="2"/>
  <c r="D223" i="2"/>
  <c r="E223" i="2"/>
  <c r="G223" i="2"/>
  <c r="A224" i="2" s="1"/>
  <c r="F223" i="2"/>
  <c r="B223" i="2"/>
  <c r="F120" i="1" l="1"/>
  <c r="H120" i="1" s="1"/>
  <c r="I120" i="1" s="1"/>
  <c r="A121" i="1" s="1"/>
  <c r="C224" i="2"/>
  <c r="E224" i="2"/>
  <c r="B224" i="2"/>
  <c r="G224" i="2"/>
  <c r="A225" i="2" s="1"/>
  <c r="F224" i="2"/>
  <c r="D224" i="2"/>
  <c r="J121" i="1" l="1"/>
  <c r="C121" i="1"/>
  <c r="D121" i="1" s="1"/>
  <c r="K121" i="1" s="1"/>
  <c r="L121" i="1" s="1"/>
  <c r="B121" i="1"/>
  <c r="E121" i="1"/>
  <c r="F121" i="1" s="1"/>
  <c r="H121" i="1" s="1"/>
  <c r="I121" i="1" s="1"/>
  <c r="A122" i="1" s="1"/>
  <c r="G225" i="2"/>
  <c r="A226" i="2" s="1"/>
  <c r="F225" i="2"/>
  <c r="C225" i="2"/>
  <c r="E225" i="2"/>
  <c r="D225" i="2"/>
  <c r="B225" i="2"/>
  <c r="J122" i="1" l="1"/>
  <c r="C122" i="1"/>
  <c r="D122" i="1" s="1"/>
  <c r="B122" i="1"/>
  <c r="G226" i="2"/>
  <c r="A227" i="2" s="1"/>
  <c r="F226" i="2"/>
  <c r="D226" i="2"/>
  <c r="C226" i="2"/>
  <c r="E226" i="2"/>
  <c r="B226" i="2"/>
  <c r="E122" i="1" l="1"/>
  <c r="K122" i="1"/>
  <c r="L122" i="1" s="1"/>
  <c r="E227" i="2"/>
  <c r="D227" i="2"/>
  <c r="G227" i="2"/>
  <c r="A228" i="2" s="1"/>
  <c r="B227" i="2"/>
  <c r="F227" i="2"/>
  <c r="C227" i="2"/>
  <c r="G228" i="2" l="1"/>
  <c r="A229" i="2" s="1"/>
  <c r="E228" i="2"/>
  <c r="F228" i="2"/>
  <c r="C228" i="2"/>
  <c r="D228" i="2"/>
  <c r="B228" i="2"/>
  <c r="F122" i="1"/>
  <c r="H122" i="1" s="1"/>
  <c r="I122" i="1" s="1"/>
  <c r="A123" i="1" s="1"/>
  <c r="J123" i="1" l="1"/>
  <c r="C123" i="1"/>
  <c r="D123" i="1" s="1"/>
  <c r="B123" i="1"/>
  <c r="D229" i="2"/>
  <c r="G229" i="2"/>
  <c r="A230" i="2" s="1"/>
  <c r="F229" i="2"/>
  <c r="E229" i="2"/>
  <c r="C229" i="2"/>
  <c r="B229" i="2"/>
  <c r="E123" i="1" l="1"/>
  <c r="K123" i="1"/>
  <c r="L123" i="1" s="1"/>
  <c r="C230" i="2"/>
  <c r="F230" i="2"/>
  <c r="B230" i="2"/>
  <c r="D230" i="2"/>
  <c r="G230" i="2"/>
  <c r="A231" i="2" s="1"/>
  <c r="E230" i="2"/>
  <c r="C231" i="2" l="1"/>
  <c r="D231" i="2"/>
  <c r="G231" i="2"/>
  <c r="A232" i="2" s="1"/>
  <c r="B231" i="2"/>
  <c r="E231" i="2"/>
  <c r="F231" i="2"/>
  <c r="F123" i="1"/>
  <c r="H123" i="1" s="1"/>
  <c r="I123" i="1" s="1"/>
  <c r="A124" i="1" s="1"/>
  <c r="J124" i="1" l="1"/>
  <c r="C124" i="1"/>
  <c r="D124" i="1" s="1"/>
  <c r="B124" i="1"/>
  <c r="C232" i="2"/>
  <c r="E232" i="2"/>
  <c r="B232" i="2"/>
  <c r="F232" i="2"/>
  <c r="G232" i="2"/>
  <c r="A233" i="2" s="1"/>
  <c r="D232" i="2"/>
  <c r="E124" i="1" l="1"/>
  <c r="K124" i="1"/>
  <c r="L124" i="1" s="1"/>
  <c r="E233" i="2"/>
  <c r="D233" i="2"/>
  <c r="B233" i="2"/>
  <c r="F233" i="2"/>
  <c r="G233" i="2"/>
  <c r="A234" i="2" s="1"/>
  <c r="C233" i="2"/>
  <c r="G234" i="2" l="1"/>
  <c r="A235" i="2" s="1"/>
  <c r="F234" i="2"/>
  <c r="D234" i="2"/>
  <c r="C234" i="2"/>
  <c r="E234" i="2"/>
  <c r="B234" i="2"/>
  <c r="F124" i="1"/>
  <c r="H124" i="1" s="1"/>
  <c r="I124" i="1" s="1"/>
  <c r="A125" i="1" s="1"/>
  <c r="J125" i="1" l="1"/>
  <c r="C125" i="1"/>
  <c r="D125" i="1" s="1"/>
  <c r="B125" i="1"/>
  <c r="F235" i="2"/>
  <c r="C235" i="2"/>
  <c r="D235" i="2"/>
  <c r="B235" i="2"/>
  <c r="E235" i="2"/>
  <c r="G235" i="2"/>
  <c r="A236" i="2" s="1"/>
  <c r="K125" i="1" l="1"/>
  <c r="L125" i="1" s="1"/>
  <c r="E125" i="1"/>
  <c r="C236" i="2"/>
  <c r="D236" i="2"/>
  <c r="B236" i="2"/>
  <c r="E236" i="2"/>
  <c r="G236" i="2"/>
  <c r="A237" i="2" s="1"/>
  <c r="F236" i="2"/>
  <c r="D237" i="2" l="1"/>
  <c r="G237" i="2"/>
  <c r="A238" i="2" s="1"/>
  <c r="F237" i="2"/>
  <c r="C237" i="2"/>
  <c r="B237" i="2"/>
  <c r="E237" i="2"/>
  <c r="F125" i="1"/>
  <c r="H125" i="1" s="1"/>
  <c r="I125" i="1" s="1"/>
  <c r="A126" i="1" s="1"/>
  <c r="J126" i="1" l="1"/>
  <c r="C126" i="1"/>
  <c r="D126" i="1" s="1"/>
  <c r="B126" i="1"/>
  <c r="C238" i="2"/>
  <c r="F238" i="2"/>
  <c r="B238" i="2"/>
  <c r="D238" i="2"/>
  <c r="G238" i="2"/>
  <c r="A239" i="2" s="1"/>
  <c r="E238" i="2"/>
  <c r="E126" i="1" l="1"/>
  <c r="K126" i="1"/>
  <c r="L126" i="1" s="1"/>
  <c r="E239" i="2"/>
  <c r="G239" i="2"/>
  <c r="A240" i="2" s="1"/>
  <c r="F239" i="2"/>
  <c r="B239" i="2"/>
  <c r="C239" i="2"/>
  <c r="D239" i="2"/>
  <c r="F126" i="1" l="1"/>
  <c r="H126" i="1" s="1"/>
  <c r="I126" i="1" s="1"/>
  <c r="A127" i="1" s="1"/>
  <c r="G240" i="2"/>
  <c r="A241" i="2" s="1"/>
  <c r="F240" i="2"/>
  <c r="D240" i="2"/>
  <c r="C240" i="2"/>
  <c r="E240" i="2"/>
  <c r="B240" i="2"/>
  <c r="J127" i="1" l="1"/>
  <c r="C127" i="1"/>
  <c r="D127" i="1" s="1"/>
  <c r="B127" i="1"/>
  <c r="G241" i="2"/>
  <c r="A242" i="2" s="1"/>
  <c r="F241" i="2"/>
  <c r="C241" i="2"/>
  <c r="B241" i="2"/>
  <c r="E241" i="2"/>
  <c r="D241" i="2"/>
  <c r="E127" i="1" l="1"/>
  <c r="K127" i="1"/>
  <c r="L127" i="1" s="1"/>
  <c r="C242" i="2"/>
  <c r="E242" i="2"/>
  <c r="B242" i="2"/>
  <c r="F242" i="2"/>
  <c r="G242" i="2"/>
  <c r="A243" i="2" s="1"/>
  <c r="D242" i="2"/>
  <c r="F243" i="2" l="1"/>
  <c r="C243" i="2"/>
  <c r="D243" i="2"/>
  <c r="B243" i="2"/>
  <c r="E243" i="2"/>
  <c r="G243" i="2"/>
  <c r="A244" i="2" s="1"/>
  <c r="F127" i="1"/>
  <c r="H127" i="1" s="1"/>
  <c r="I127" i="1" s="1"/>
  <c r="A128" i="1" s="1"/>
  <c r="J128" i="1" l="1"/>
  <c r="C128" i="1"/>
  <c r="D128" i="1" s="1"/>
  <c r="B128" i="1"/>
  <c r="C244" i="2"/>
  <c r="D244" i="2"/>
  <c r="B244" i="2"/>
  <c r="E244" i="2"/>
  <c r="G244" i="2"/>
  <c r="A245" i="2" s="1"/>
  <c r="F244" i="2"/>
  <c r="E128" i="1" l="1"/>
  <c r="K128" i="1"/>
  <c r="L128" i="1" s="1"/>
  <c r="E245" i="2"/>
  <c r="C245" i="2"/>
  <c r="B245" i="2"/>
  <c r="G245" i="2"/>
  <c r="A246" i="2" s="1"/>
  <c r="D245" i="2"/>
  <c r="F245" i="2"/>
  <c r="F128" i="1" l="1"/>
  <c r="H128" i="1" s="1"/>
  <c r="I128" i="1" s="1"/>
  <c r="A129" i="1" s="1"/>
  <c r="G246" i="2"/>
  <c r="A247" i="2" s="1"/>
  <c r="D246" i="2"/>
  <c r="E246" i="2"/>
  <c r="C246" i="2"/>
  <c r="F246" i="2"/>
  <c r="B246" i="2"/>
  <c r="J129" i="1" l="1"/>
  <c r="C129" i="1"/>
  <c r="D129" i="1" s="1"/>
  <c r="B129" i="1"/>
  <c r="C247" i="2"/>
  <c r="D247" i="2"/>
  <c r="G247" i="2"/>
  <c r="A248" i="2" s="1"/>
  <c r="B247" i="2"/>
  <c r="E247" i="2"/>
  <c r="F247" i="2"/>
  <c r="E129" i="1" l="1"/>
  <c r="K129" i="1"/>
  <c r="L129" i="1" s="1"/>
  <c r="C248" i="2"/>
  <c r="E248" i="2"/>
  <c r="B248" i="2"/>
  <c r="F248" i="2"/>
  <c r="G248" i="2"/>
  <c r="A249" i="2" s="1"/>
  <c r="D248" i="2"/>
  <c r="F129" i="1" l="1"/>
  <c r="H129" i="1" s="1"/>
  <c r="I129" i="1" s="1"/>
  <c r="A130" i="1" s="1"/>
  <c r="G249" i="2"/>
  <c r="A250" i="2" s="1"/>
  <c r="F249" i="2"/>
  <c r="C249" i="2"/>
  <c r="E249" i="2"/>
  <c r="D249" i="2"/>
  <c r="B249" i="2"/>
  <c r="J130" i="1" l="1"/>
  <c r="C130" i="1"/>
  <c r="D130" i="1" s="1"/>
  <c r="B130" i="1"/>
  <c r="G250" i="2"/>
  <c r="A251" i="2" s="1"/>
  <c r="F250" i="2"/>
  <c r="D250" i="2"/>
  <c r="B250" i="2"/>
  <c r="C250" i="2"/>
  <c r="E250" i="2"/>
  <c r="E130" i="1" l="1"/>
  <c r="K130" i="1"/>
  <c r="L130" i="1" s="1"/>
  <c r="E251" i="2"/>
  <c r="D251" i="2"/>
  <c r="G251" i="2"/>
  <c r="A252" i="2" s="1"/>
  <c r="B251" i="2"/>
  <c r="C251" i="2"/>
  <c r="F251" i="2"/>
  <c r="F130" i="1" l="1"/>
  <c r="H130" i="1" s="1"/>
  <c r="I130" i="1" s="1"/>
  <c r="A131" i="1" s="1"/>
  <c r="G252" i="2"/>
  <c r="A253" i="2" s="1"/>
  <c r="E252" i="2"/>
  <c r="F252" i="2"/>
  <c r="C252" i="2"/>
  <c r="D252" i="2"/>
  <c r="B252" i="2"/>
  <c r="J131" i="1" l="1"/>
  <c r="C131" i="1"/>
  <c r="D131" i="1" s="1"/>
  <c r="B131" i="1"/>
  <c r="D253" i="2"/>
  <c r="G253" i="2"/>
  <c r="A254" i="2" s="1"/>
  <c r="F253" i="2"/>
  <c r="C253" i="2"/>
  <c r="B253" i="2"/>
  <c r="E253" i="2"/>
  <c r="K131" i="1" l="1"/>
  <c r="L131" i="1" s="1"/>
  <c r="E131" i="1"/>
  <c r="C254" i="2"/>
  <c r="F254" i="2"/>
  <c r="B254" i="2"/>
  <c r="D254" i="2"/>
  <c r="G254" i="2"/>
  <c r="A255" i="2" s="1"/>
  <c r="E254" i="2"/>
  <c r="C255" i="2" l="1"/>
  <c r="D255" i="2"/>
  <c r="G255" i="2"/>
  <c r="A256" i="2" s="1"/>
  <c r="B255" i="2"/>
  <c r="E255" i="2"/>
  <c r="F255" i="2"/>
  <c r="F131" i="1"/>
  <c r="H131" i="1" s="1"/>
  <c r="I131" i="1" s="1"/>
  <c r="A132" i="1" s="1"/>
  <c r="C132" i="1" l="1"/>
  <c r="B132" i="1"/>
  <c r="D132" i="1"/>
  <c r="E132" i="1" s="1"/>
  <c r="J132" i="1"/>
  <c r="G256" i="2"/>
  <c r="A257" i="2" s="1"/>
  <c r="F256" i="2"/>
  <c r="D256" i="2"/>
  <c r="B256" i="2"/>
  <c r="C256" i="2"/>
  <c r="E256" i="2"/>
  <c r="F132" i="1" l="1"/>
  <c r="H132" i="1" s="1"/>
  <c r="I132" i="1" s="1"/>
  <c r="A133" i="1" s="1"/>
  <c r="K132" i="1"/>
  <c r="L132" i="1" s="1"/>
  <c r="E257" i="2"/>
  <c r="D257" i="2"/>
  <c r="B257" i="2"/>
  <c r="F257" i="2"/>
  <c r="G257" i="2"/>
  <c r="A258" i="2" s="1"/>
  <c r="C257" i="2"/>
  <c r="C133" i="1" l="1"/>
  <c r="B133" i="1"/>
  <c r="J133" i="1"/>
  <c r="D133" i="1"/>
  <c r="K133" i="1" s="1"/>
  <c r="L133" i="1" s="1"/>
  <c r="G258" i="2"/>
  <c r="A259" i="2" s="1"/>
  <c r="F258" i="2"/>
  <c r="D258" i="2"/>
  <c r="C258" i="2"/>
  <c r="E258" i="2"/>
  <c r="B258" i="2"/>
  <c r="F259" i="2" l="1"/>
  <c r="C259" i="2"/>
  <c r="D259" i="2"/>
  <c r="B259" i="2"/>
  <c r="E259" i="2"/>
  <c r="G259" i="2"/>
  <c r="A260" i="2" s="1"/>
  <c r="E133" i="1"/>
  <c r="F133" i="1" l="1"/>
  <c r="H133" i="1" s="1"/>
  <c r="I133" i="1" s="1"/>
  <c r="A134" i="1" s="1"/>
  <c r="C260" i="2"/>
  <c r="D260" i="2"/>
  <c r="B260" i="2"/>
  <c r="G260" i="2"/>
  <c r="A261" i="2" s="1"/>
  <c r="E260" i="2"/>
  <c r="F260" i="2"/>
  <c r="C134" i="1" l="1"/>
  <c r="B134" i="1"/>
  <c r="J134" i="1"/>
  <c r="D134" i="1"/>
  <c r="K134" i="1" s="1"/>
  <c r="L134" i="1" s="1"/>
  <c r="G261" i="2"/>
  <c r="A262" i="2" s="1"/>
  <c r="F261" i="2"/>
  <c r="D261" i="2"/>
  <c r="B261" i="2"/>
  <c r="C261" i="2"/>
  <c r="E261" i="2"/>
  <c r="D262" i="2" l="1"/>
  <c r="G262" i="2"/>
  <c r="A263" i="2" s="1"/>
  <c r="F262" i="2"/>
  <c r="C262" i="2"/>
  <c r="B262" i="2"/>
  <c r="E262" i="2"/>
  <c r="E134" i="1"/>
  <c r="F134" i="1" l="1"/>
  <c r="H134" i="1" s="1"/>
  <c r="I134" i="1" s="1"/>
  <c r="A135" i="1" s="1"/>
  <c r="C263" i="2"/>
  <c r="E263" i="2"/>
  <c r="B263" i="2"/>
  <c r="F263" i="2"/>
  <c r="G263" i="2"/>
  <c r="A264" i="2" s="1"/>
  <c r="D263" i="2"/>
  <c r="C135" i="1" l="1"/>
  <c r="B135" i="1"/>
  <c r="J135" i="1"/>
  <c r="D135" i="1"/>
  <c r="K135" i="1" s="1"/>
  <c r="L135" i="1" s="1"/>
  <c r="D264" i="2"/>
  <c r="G264" i="2"/>
  <c r="A265" i="2" s="1"/>
  <c r="F264" i="2"/>
  <c r="E264" i="2"/>
  <c r="C264" i="2"/>
  <c r="B264" i="2"/>
  <c r="E135" i="1" l="1"/>
  <c r="G265" i="2"/>
  <c r="A266" i="2" s="1"/>
  <c r="F265" i="2"/>
  <c r="D265" i="2"/>
  <c r="B265" i="2"/>
  <c r="C265" i="2"/>
  <c r="E265" i="2"/>
  <c r="F135" i="1" l="1"/>
  <c r="H135" i="1" s="1"/>
  <c r="I135" i="1" s="1"/>
  <c r="A136" i="1" s="1"/>
  <c r="E266" i="2"/>
  <c r="C266" i="2"/>
  <c r="B266" i="2"/>
  <c r="G266" i="2"/>
  <c r="A267" i="2" s="1"/>
  <c r="D266" i="2"/>
  <c r="F266" i="2"/>
  <c r="C136" i="1" l="1"/>
  <c r="J136" i="1"/>
  <c r="B136" i="1"/>
  <c r="D136" i="1"/>
  <c r="E136" i="1" s="1"/>
  <c r="C267" i="2"/>
  <c r="E267" i="2"/>
  <c r="B267" i="2"/>
  <c r="G267" i="2"/>
  <c r="A268" i="2" s="1"/>
  <c r="D267" i="2"/>
  <c r="F267" i="2"/>
  <c r="F136" i="1" l="1"/>
  <c r="H136" i="1" s="1"/>
  <c r="I136" i="1" s="1"/>
  <c r="A137" i="1" s="1"/>
  <c r="D268" i="2"/>
  <c r="G268" i="2"/>
  <c r="A269" i="2" s="1"/>
  <c r="F268" i="2"/>
  <c r="C268" i="2"/>
  <c r="B268" i="2"/>
  <c r="E268" i="2"/>
  <c r="K136" i="1"/>
  <c r="L136" i="1" s="1"/>
  <c r="J137" i="1" l="1"/>
  <c r="C137" i="1"/>
  <c r="D137" i="1" s="1"/>
  <c r="B137" i="1"/>
  <c r="C269" i="2"/>
  <c r="E269" i="2"/>
  <c r="B269" i="2"/>
  <c r="F269" i="2"/>
  <c r="G269" i="2"/>
  <c r="A270" i="2" s="1"/>
  <c r="D269" i="2"/>
  <c r="K137" i="1" l="1"/>
  <c r="L137" i="1" s="1"/>
  <c r="E137" i="1"/>
  <c r="E270" i="2"/>
  <c r="C270" i="2"/>
  <c r="B270" i="2"/>
  <c r="D270" i="2"/>
  <c r="F270" i="2"/>
  <c r="G270" i="2"/>
  <c r="A271" i="2" s="1"/>
  <c r="G271" i="2" l="1"/>
  <c r="A272" i="2" s="1"/>
  <c r="F271" i="2"/>
  <c r="D271" i="2"/>
  <c r="B271" i="2"/>
  <c r="C271" i="2"/>
  <c r="E271" i="2"/>
  <c r="F137" i="1"/>
  <c r="H137" i="1" s="1"/>
  <c r="I137" i="1" s="1"/>
  <c r="A138" i="1" s="1"/>
  <c r="J138" i="1" l="1"/>
  <c r="C138" i="1"/>
  <c r="D138" i="1" s="1"/>
  <c r="B138" i="1"/>
  <c r="E272" i="2"/>
  <c r="C272" i="2"/>
  <c r="B272" i="2"/>
  <c r="G272" i="2"/>
  <c r="A273" i="2" s="1"/>
  <c r="D272" i="2"/>
  <c r="F272" i="2"/>
  <c r="E138" i="1" l="1"/>
  <c r="K138" i="1"/>
  <c r="L138" i="1" s="1"/>
  <c r="C273" i="2"/>
  <c r="E273" i="2"/>
  <c r="B273" i="2"/>
  <c r="G273" i="2"/>
  <c r="A274" i="2" s="1"/>
  <c r="D273" i="2"/>
  <c r="F273" i="2"/>
  <c r="F138" i="1" l="1"/>
  <c r="H138" i="1" s="1"/>
  <c r="I138" i="1" s="1"/>
  <c r="A139" i="1" s="1"/>
  <c r="D274" i="2"/>
  <c r="G274" i="2"/>
  <c r="A275" i="2" s="1"/>
  <c r="F274" i="2"/>
  <c r="C274" i="2"/>
  <c r="B274" i="2"/>
  <c r="E274" i="2"/>
  <c r="J139" i="1" l="1"/>
  <c r="C139" i="1"/>
  <c r="D139" i="1" s="1"/>
  <c r="B139" i="1"/>
  <c r="C275" i="2"/>
  <c r="E275" i="2"/>
  <c r="B275" i="2"/>
  <c r="F275" i="2"/>
  <c r="G275" i="2"/>
  <c r="A276" i="2" s="1"/>
  <c r="D275" i="2"/>
  <c r="E139" i="1" l="1"/>
  <c r="K139" i="1"/>
  <c r="L139" i="1" s="1"/>
  <c r="E276" i="2"/>
  <c r="C276" i="2"/>
  <c r="B276" i="2"/>
  <c r="D276" i="2"/>
  <c r="F276" i="2"/>
  <c r="G276" i="2"/>
  <c r="A277" i="2" s="1"/>
  <c r="F139" i="1" l="1"/>
  <c r="H139" i="1" s="1"/>
  <c r="I139" i="1" s="1"/>
  <c r="A140" i="1" s="1"/>
  <c r="G277" i="2"/>
  <c r="A278" i="2" s="1"/>
  <c r="F277" i="2"/>
  <c r="D277" i="2"/>
  <c r="B277" i="2"/>
  <c r="C277" i="2"/>
  <c r="E277" i="2"/>
  <c r="J140" i="1" l="1"/>
  <c r="C140" i="1"/>
  <c r="D140" i="1" s="1"/>
  <c r="B140" i="1"/>
  <c r="D278" i="2"/>
  <c r="G278" i="2"/>
  <c r="A279" i="2" s="1"/>
  <c r="F278" i="2"/>
  <c r="C278" i="2"/>
  <c r="B278" i="2"/>
  <c r="E278" i="2"/>
  <c r="E140" i="1" l="1"/>
  <c r="K140" i="1"/>
  <c r="L140" i="1" s="1"/>
  <c r="C279" i="2"/>
  <c r="E279" i="2"/>
  <c r="F279" i="2"/>
  <c r="B279" i="2"/>
  <c r="G279" i="2"/>
  <c r="A280" i="2" s="1"/>
  <c r="D279" i="2"/>
  <c r="D280" i="2" l="1"/>
  <c r="G280" i="2"/>
  <c r="A281" i="2" s="1"/>
  <c r="F280" i="2"/>
  <c r="E280" i="2"/>
  <c r="C280" i="2"/>
  <c r="B280" i="2"/>
  <c r="F140" i="1"/>
  <c r="H140" i="1" s="1"/>
  <c r="I140" i="1" s="1"/>
  <c r="A141" i="1" s="1"/>
  <c r="J141" i="1" l="1"/>
  <c r="C141" i="1"/>
  <c r="D141" i="1" s="1"/>
  <c r="B141" i="1"/>
  <c r="G281" i="2"/>
  <c r="A282" i="2" s="1"/>
  <c r="F281" i="2"/>
  <c r="D281" i="2"/>
  <c r="C281" i="2"/>
  <c r="E281" i="2"/>
  <c r="B281" i="2"/>
  <c r="E141" i="1" l="1"/>
  <c r="K141" i="1"/>
  <c r="L141" i="1" s="1"/>
  <c r="E282" i="2"/>
  <c r="C282" i="2"/>
  <c r="B282" i="2"/>
  <c r="D282" i="2"/>
  <c r="G282" i="2"/>
  <c r="A283" i="2" s="1"/>
  <c r="F282" i="2"/>
  <c r="F141" i="1" l="1"/>
  <c r="H141" i="1" s="1"/>
  <c r="I141" i="1" s="1"/>
  <c r="A142" i="1" s="1"/>
  <c r="G283" i="2"/>
  <c r="A284" i="2" s="1"/>
  <c r="F283" i="2"/>
  <c r="D283" i="2"/>
  <c r="C283" i="2"/>
  <c r="E283" i="2"/>
  <c r="B283" i="2"/>
  <c r="J142" i="1" l="1"/>
  <c r="C142" i="1"/>
  <c r="D142" i="1" s="1"/>
  <c r="B142" i="1"/>
  <c r="D284" i="2"/>
  <c r="G284" i="2"/>
  <c r="A285" i="2" s="1"/>
  <c r="F284" i="2"/>
  <c r="E284" i="2"/>
  <c r="C284" i="2"/>
  <c r="B284" i="2"/>
  <c r="E142" i="1" l="1"/>
  <c r="K142" i="1"/>
  <c r="L142" i="1" s="1"/>
  <c r="C285" i="2"/>
  <c r="E285" i="2"/>
  <c r="B285" i="2"/>
  <c r="G285" i="2"/>
  <c r="A286" i="2" s="1"/>
  <c r="F285" i="2"/>
  <c r="D285" i="2"/>
  <c r="F142" i="1" l="1"/>
  <c r="H142" i="1" s="1"/>
  <c r="I142" i="1" s="1"/>
  <c r="A143" i="1" s="1"/>
  <c r="D286" i="2"/>
  <c r="G286" i="2"/>
  <c r="A287" i="2" s="1"/>
  <c r="F286" i="2"/>
  <c r="E286" i="2"/>
  <c r="C286" i="2"/>
  <c r="B286" i="2"/>
  <c r="J143" i="1" l="1"/>
  <c r="C143" i="1"/>
  <c r="D143" i="1" s="1"/>
  <c r="B143" i="1"/>
  <c r="G287" i="2"/>
  <c r="A288" i="2" s="1"/>
  <c r="F287" i="2"/>
  <c r="D287" i="2"/>
  <c r="C287" i="2"/>
  <c r="E287" i="2"/>
  <c r="B287" i="2"/>
  <c r="E143" i="1" l="1"/>
  <c r="K143" i="1"/>
  <c r="L143" i="1" s="1"/>
  <c r="E288" i="2"/>
  <c r="C288" i="2"/>
  <c r="B288" i="2"/>
  <c r="D288" i="2"/>
  <c r="G288" i="2"/>
  <c r="A289" i="2" s="1"/>
  <c r="F288" i="2"/>
  <c r="G289" i="2" l="1"/>
  <c r="A290" i="2" s="1"/>
  <c r="F289" i="2"/>
  <c r="D289" i="2"/>
  <c r="C289" i="2"/>
  <c r="E289" i="2"/>
  <c r="B289" i="2"/>
  <c r="F143" i="1"/>
  <c r="H143" i="1" s="1"/>
  <c r="I143" i="1" s="1"/>
  <c r="A144" i="1" s="1"/>
  <c r="B144" i="1" l="1"/>
  <c r="C144" i="1"/>
  <c r="D144" i="1" s="1"/>
  <c r="J144" i="1"/>
  <c r="D290" i="2"/>
  <c r="G290" i="2"/>
  <c r="A291" i="2" s="1"/>
  <c r="F290" i="2"/>
  <c r="E290" i="2"/>
  <c r="C290" i="2"/>
  <c r="B290" i="2"/>
  <c r="E144" i="1" l="1"/>
  <c r="K144" i="1"/>
  <c r="L144" i="1" s="1"/>
  <c r="C291" i="2"/>
  <c r="E291" i="2"/>
  <c r="B291" i="2"/>
  <c r="G291" i="2"/>
  <c r="A292" i="2" s="1"/>
  <c r="F291" i="2"/>
  <c r="D291" i="2"/>
  <c r="F144" i="1" l="1"/>
  <c r="H144" i="1" s="1"/>
  <c r="I144" i="1" s="1"/>
  <c r="A145" i="1" s="1"/>
  <c r="D292" i="2"/>
  <c r="G292" i="2"/>
  <c r="A293" i="2" s="1"/>
  <c r="F292" i="2"/>
  <c r="E292" i="2"/>
  <c r="C292" i="2"/>
  <c r="B292" i="2"/>
  <c r="C145" i="1" l="1"/>
  <c r="B145" i="1"/>
  <c r="D145" i="1"/>
  <c r="K145" i="1" s="1"/>
  <c r="L145" i="1" s="1"/>
  <c r="J145" i="1"/>
  <c r="G293" i="2"/>
  <c r="A294" i="2" s="1"/>
  <c r="F293" i="2"/>
  <c r="D293" i="2"/>
  <c r="C293" i="2"/>
  <c r="E293" i="2"/>
  <c r="B293" i="2"/>
  <c r="E145" i="1" l="1"/>
  <c r="E294" i="2"/>
  <c r="C294" i="2"/>
  <c r="B294" i="2"/>
  <c r="D294" i="2"/>
  <c r="G294" i="2"/>
  <c r="A295" i="2" s="1"/>
  <c r="F294" i="2"/>
  <c r="F145" i="1"/>
  <c r="H145" i="1" s="1"/>
  <c r="I145" i="1" s="1"/>
  <c r="A146" i="1" s="1"/>
  <c r="C146" i="1" l="1"/>
  <c r="B146" i="1"/>
  <c r="D146" i="1"/>
  <c r="K146" i="1" s="1"/>
  <c r="L146" i="1" s="1"/>
  <c r="J146" i="1"/>
  <c r="G295" i="2"/>
  <c r="A296" i="2" s="1"/>
  <c r="F295" i="2"/>
  <c r="D295" i="2"/>
  <c r="C295" i="2"/>
  <c r="E295" i="2"/>
  <c r="B295" i="2"/>
  <c r="D296" i="2" l="1"/>
  <c r="G296" i="2"/>
  <c r="A297" i="2" s="1"/>
  <c r="F296" i="2"/>
  <c r="E296" i="2"/>
  <c r="C296" i="2"/>
  <c r="B296" i="2"/>
  <c r="E146" i="1"/>
  <c r="F146" i="1" l="1"/>
  <c r="H146" i="1" s="1"/>
  <c r="I146" i="1" s="1"/>
  <c r="A147" i="1" s="1"/>
  <c r="C297" i="2"/>
  <c r="E297" i="2"/>
  <c r="B297" i="2"/>
  <c r="G297" i="2"/>
  <c r="A298" i="2" s="1"/>
  <c r="F297" i="2"/>
  <c r="D297" i="2"/>
  <c r="C147" i="1" l="1"/>
  <c r="B147" i="1"/>
  <c r="D147" i="1"/>
  <c r="K147" i="1" s="1"/>
  <c r="L147" i="1" s="1"/>
  <c r="J147" i="1"/>
  <c r="D298" i="2"/>
  <c r="G298" i="2"/>
  <c r="A299" i="2" s="1"/>
  <c r="F298" i="2"/>
  <c r="E298" i="2"/>
  <c r="C298" i="2"/>
  <c r="B298" i="2"/>
  <c r="E147" i="1" l="1"/>
  <c r="F147" i="1" s="1"/>
  <c r="H147" i="1" s="1"/>
  <c r="I147" i="1" s="1"/>
  <c r="A148" i="1" s="1"/>
  <c r="C148" i="1" s="1"/>
  <c r="D148" i="1" s="1"/>
  <c r="G299" i="2"/>
  <c r="A300" i="2" s="1"/>
  <c r="F299" i="2"/>
  <c r="D299" i="2"/>
  <c r="C299" i="2"/>
  <c r="E299" i="2"/>
  <c r="B299" i="2"/>
  <c r="B148" i="1" l="1"/>
  <c r="J148" i="1"/>
  <c r="E148" i="1"/>
  <c r="K148" i="1"/>
  <c r="L148" i="1" s="1"/>
  <c r="E300" i="2"/>
  <c r="C300" i="2"/>
  <c r="B300" i="2"/>
  <c r="D300" i="2"/>
  <c r="G300" i="2"/>
  <c r="A301" i="2" s="1"/>
  <c r="F300" i="2"/>
  <c r="F148" i="1" l="1"/>
  <c r="H148" i="1" s="1"/>
  <c r="I148" i="1" s="1"/>
  <c r="A149" i="1" s="1"/>
  <c r="C301" i="2"/>
  <c r="E301" i="2"/>
  <c r="B301" i="2"/>
  <c r="G301" i="2"/>
  <c r="A302" i="2" s="1"/>
  <c r="F301" i="2"/>
  <c r="D301" i="2"/>
  <c r="J149" i="1" l="1"/>
  <c r="C149" i="1"/>
  <c r="D149" i="1" s="1"/>
  <c r="B149" i="1"/>
  <c r="D302" i="2"/>
  <c r="G302" i="2"/>
  <c r="A303" i="2" s="1"/>
  <c r="F302" i="2"/>
  <c r="E302" i="2"/>
  <c r="C302" i="2"/>
  <c r="B302" i="2"/>
  <c r="E149" i="1" l="1"/>
  <c r="K149" i="1"/>
  <c r="L149" i="1" s="1"/>
  <c r="C303" i="2"/>
  <c r="E303" i="2"/>
  <c r="B303" i="2"/>
  <c r="G303" i="2"/>
  <c r="A304" i="2" s="1"/>
  <c r="F303" i="2"/>
  <c r="D303" i="2"/>
  <c r="F149" i="1" l="1"/>
  <c r="H149" i="1" s="1"/>
  <c r="I149" i="1" s="1"/>
  <c r="A150" i="1" s="1"/>
  <c r="E304" i="2"/>
  <c r="C304" i="2"/>
  <c r="B304" i="2"/>
  <c r="D304" i="2"/>
  <c r="G304" i="2"/>
  <c r="A305" i="2" s="1"/>
  <c r="F304" i="2"/>
  <c r="J150" i="1" l="1"/>
  <c r="C150" i="1"/>
  <c r="D150" i="1" s="1"/>
  <c r="B150" i="1"/>
  <c r="G305" i="2"/>
  <c r="A306" i="2" s="1"/>
  <c r="F305" i="2"/>
  <c r="D305" i="2"/>
  <c r="C305" i="2"/>
  <c r="E305" i="2"/>
  <c r="B305" i="2"/>
  <c r="E150" i="1" l="1"/>
  <c r="K150" i="1"/>
  <c r="L150" i="1" s="1"/>
  <c r="E306" i="2"/>
  <c r="C306" i="2"/>
  <c r="B306" i="2"/>
  <c r="D306" i="2"/>
  <c r="G306" i="2"/>
  <c r="A307" i="2" s="1"/>
  <c r="F306" i="2"/>
  <c r="F150" i="1" l="1"/>
  <c r="H150" i="1" s="1"/>
  <c r="I150" i="1" s="1"/>
  <c r="A151" i="1" s="1"/>
  <c r="G307" i="2"/>
  <c r="A308" i="2" s="1"/>
  <c r="F307" i="2"/>
  <c r="D307" i="2"/>
  <c r="C307" i="2"/>
  <c r="E307" i="2"/>
  <c r="B307" i="2"/>
  <c r="J151" i="1" l="1"/>
  <c r="C151" i="1"/>
  <c r="D151" i="1" s="1"/>
  <c r="B151" i="1"/>
  <c r="D308" i="2"/>
  <c r="G308" i="2"/>
  <c r="A309" i="2" s="1"/>
  <c r="F308" i="2"/>
  <c r="E308" i="2"/>
  <c r="C308" i="2"/>
  <c r="B308" i="2"/>
  <c r="E151" i="1" l="1"/>
  <c r="K151" i="1"/>
  <c r="L151" i="1" s="1"/>
  <c r="C309" i="2"/>
  <c r="E309" i="2"/>
  <c r="B309" i="2"/>
  <c r="G309" i="2"/>
  <c r="A310" i="2" s="1"/>
  <c r="F309" i="2"/>
  <c r="D309" i="2"/>
  <c r="F151" i="1" l="1"/>
  <c r="H151" i="1" s="1"/>
  <c r="I151" i="1" s="1"/>
  <c r="A152" i="1" s="1"/>
  <c r="E310" i="2"/>
  <c r="C310" i="2"/>
  <c r="B310" i="2"/>
  <c r="D310" i="2"/>
  <c r="G310" i="2"/>
  <c r="A311" i="2" s="1"/>
  <c r="F310" i="2"/>
  <c r="B152" i="1" l="1"/>
  <c r="C152" i="1"/>
  <c r="D152" i="1" s="1"/>
  <c r="J152" i="1"/>
  <c r="G311" i="2"/>
  <c r="A312" i="2" s="1"/>
  <c r="F311" i="2"/>
  <c r="D311" i="2"/>
  <c r="C311" i="2"/>
  <c r="E311" i="2"/>
  <c r="B311" i="2"/>
  <c r="E152" i="1" l="1"/>
  <c r="K152" i="1"/>
  <c r="L152" i="1" s="1"/>
  <c r="D312" i="2"/>
  <c r="G312" i="2"/>
  <c r="A313" i="2" s="1"/>
  <c r="F312" i="2"/>
  <c r="E312" i="2"/>
  <c r="C312" i="2"/>
  <c r="B312" i="2"/>
  <c r="F152" i="1" l="1"/>
  <c r="H152" i="1" s="1"/>
  <c r="I152" i="1" s="1"/>
  <c r="A153" i="1" s="1"/>
  <c r="C313" i="2"/>
  <c r="E313" i="2"/>
  <c r="B313" i="2"/>
  <c r="G313" i="2"/>
  <c r="A314" i="2" s="1"/>
  <c r="F313" i="2"/>
  <c r="D313" i="2"/>
  <c r="C153" i="1" l="1"/>
  <c r="B153" i="1"/>
  <c r="D153" i="1"/>
  <c r="E153" i="1" s="1"/>
  <c r="J153" i="1"/>
  <c r="D314" i="2"/>
  <c r="G314" i="2"/>
  <c r="A315" i="2" s="1"/>
  <c r="F314" i="2"/>
  <c r="E314" i="2"/>
  <c r="C314" i="2"/>
  <c r="B314" i="2"/>
  <c r="F153" i="1" l="1"/>
  <c r="H153" i="1" s="1"/>
  <c r="I153" i="1" s="1"/>
  <c r="A154" i="1" s="1"/>
  <c r="G315" i="2"/>
  <c r="A316" i="2" s="1"/>
  <c r="F315" i="2"/>
  <c r="D315" i="2"/>
  <c r="C315" i="2"/>
  <c r="E315" i="2"/>
  <c r="B315" i="2"/>
  <c r="K153" i="1"/>
  <c r="L153" i="1" s="1"/>
  <c r="C154" i="1" l="1"/>
  <c r="D154" i="1" s="1"/>
  <c r="B154" i="1"/>
  <c r="J154" i="1"/>
  <c r="E316" i="2"/>
  <c r="C316" i="2"/>
  <c r="B316" i="2"/>
  <c r="D316" i="2"/>
  <c r="G316" i="2"/>
  <c r="A317" i="2" s="1"/>
  <c r="F316" i="2"/>
  <c r="E154" i="1" l="1"/>
  <c r="K154" i="1"/>
  <c r="L154" i="1" s="1"/>
  <c r="G317" i="2"/>
  <c r="A318" i="2" s="1"/>
  <c r="F317" i="2"/>
  <c r="D317" i="2"/>
  <c r="C317" i="2"/>
  <c r="E317" i="2"/>
  <c r="B317" i="2"/>
  <c r="F154" i="1"/>
  <c r="H154" i="1" s="1"/>
  <c r="I154" i="1" s="1"/>
  <c r="A155" i="1" s="1"/>
  <c r="J155" i="1" l="1"/>
  <c r="C155" i="1"/>
  <c r="D155" i="1" s="1"/>
  <c r="B155" i="1"/>
  <c r="D318" i="2"/>
  <c r="G318" i="2"/>
  <c r="A319" i="2" s="1"/>
  <c r="F318" i="2"/>
  <c r="E318" i="2"/>
  <c r="C318" i="2"/>
  <c r="B318" i="2"/>
  <c r="E155" i="1" l="1"/>
  <c r="K155" i="1"/>
  <c r="L155" i="1" s="1"/>
  <c r="C319" i="2"/>
  <c r="E319" i="2"/>
  <c r="B319" i="2"/>
  <c r="G319" i="2"/>
  <c r="A320" i="2" s="1"/>
  <c r="F319" i="2"/>
  <c r="D319" i="2"/>
  <c r="F155" i="1" l="1"/>
  <c r="H155" i="1" s="1"/>
  <c r="I155" i="1" s="1"/>
  <c r="A156" i="1" s="1"/>
  <c r="D320" i="2"/>
  <c r="G320" i="2"/>
  <c r="A321" i="2" s="1"/>
  <c r="F320" i="2"/>
  <c r="E320" i="2"/>
  <c r="C320" i="2"/>
  <c r="B320" i="2"/>
  <c r="J156" i="1" l="1"/>
  <c r="C156" i="1"/>
  <c r="D156" i="1" s="1"/>
  <c r="B156" i="1"/>
  <c r="G321" i="2"/>
  <c r="A322" i="2" s="1"/>
  <c r="F321" i="2"/>
  <c r="D321" i="2"/>
  <c r="C321" i="2"/>
  <c r="E321" i="2"/>
  <c r="B321" i="2"/>
  <c r="E156" i="1" l="1"/>
  <c r="K156" i="1"/>
  <c r="L156" i="1" s="1"/>
  <c r="E322" i="2"/>
  <c r="C322" i="2"/>
  <c r="B322" i="2"/>
  <c r="D322" i="2"/>
  <c r="G322" i="2"/>
  <c r="A323" i="2" s="1"/>
  <c r="F322" i="2"/>
  <c r="C323" i="2" l="1"/>
  <c r="E323" i="2"/>
  <c r="B323" i="2"/>
  <c r="G323" i="2"/>
  <c r="A324" i="2" s="1"/>
  <c r="F323" i="2"/>
  <c r="D323" i="2"/>
  <c r="F156" i="1"/>
  <c r="H156" i="1" s="1"/>
  <c r="I156" i="1" s="1"/>
  <c r="A157" i="1" s="1"/>
  <c r="B157" i="1" l="1"/>
  <c r="C157" i="1"/>
  <c r="D157" i="1" s="1"/>
  <c r="J157" i="1"/>
  <c r="D324" i="2"/>
  <c r="G324" i="2"/>
  <c r="A325" i="2" s="1"/>
  <c r="F324" i="2"/>
  <c r="E324" i="2"/>
  <c r="C324" i="2"/>
  <c r="B324" i="2"/>
  <c r="K157" i="1" l="1"/>
  <c r="L157" i="1" s="1"/>
  <c r="E157" i="1"/>
  <c r="C325" i="2"/>
  <c r="E325" i="2"/>
  <c r="B325" i="2"/>
  <c r="G325" i="2"/>
  <c r="A326" i="2" s="1"/>
  <c r="F325" i="2"/>
  <c r="D325" i="2"/>
  <c r="E326" i="2" l="1"/>
  <c r="C326" i="2"/>
  <c r="B326" i="2"/>
  <c r="D326" i="2"/>
  <c r="G326" i="2"/>
  <c r="A327" i="2" s="1"/>
  <c r="F326" i="2"/>
  <c r="F157" i="1"/>
  <c r="H157" i="1" s="1"/>
  <c r="I157" i="1" s="1"/>
  <c r="A158" i="1" s="1"/>
  <c r="B158" i="1" l="1"/>
  <c r="C158" i="1"/>
  <c r="D158" i="1" s="1"/>
  <c r="J158" i="1"/>
  <c r="G327" i="2"/>
  <c r="A328" i="2" s="1"/>
  <c r="F327" i="2"/>
  <c r="D327" i="2"/>
  <c r="C327" i="2"/>
  <c r="E327" i="2"/>
  <c r="B327" i="2"/>
  <c r="K158" i="1" l="1"/>
  <c r="L158" i="1" s="1"/>
  <c r="E158" i="1"/>
  <c r="E328" i="2"/>
  <c r="C328" i="2"/>
  <c r="B328" i="2"/>
  <c r="D328" i="2"/>
  <c r="G328" i="2"/>
  <c r="A329" i="2" s="1"/>
  <c r="F328" i="2"/>
  <c r="C329" i="2" l="1"/>
  <c r="E329" i="2"/>
  <c r="B329" i="2"/>
  <c r="G329" i="2"/>
  <c r="A330" i="2" s="1"/>
  <c r="F329" i="2"/>
  <c r="D329" i="2"/>
  <c r="F158" i="1"/>
  <c r="H158" i="1" s="1"/>
  <c r="I158" i="1" s="1"/>
  <c r="A159" i="1" s="1"/>
  <c r="B159" i="1" l="1"/>
  <c r="C159" i="1"/>
  <c r="D159" i="1" s="1"/>
  <c r="J159" i="1"/>
  <c r="D330" i="2"/>
  <c r="G330" i="2"/>
  <c r="A331" i="2" s="1"/>
  <c r="F330" i="2"/>
  <c r="E330" i="2"/>
  <c r="C330" i="2"/>
  <c r="B330" i="2"/>
  <c r="K159" i="1" l="1"/>
  <c r="L159" i="1" s="1"/>
  <c r="E159" i="1"/>
  <c r="G331" i="2"/>
  <c r="A332" i="2" s="1"/>
  <c r="F331" i="2"/>
  <c r="D331" i="2"/>
  <c r="C331" i="2"/>
  <c r="E331" i="2"/>
  <c r="B331" i="2"/>
  <c r="E332" i="2" l="1"/>
  <c r="C332" i="2"/>
  <c r="B332" i="2"/>
  <c r="D332" i="2"/>
  <c r="G332" i="2"/>
  <c r="A333" i="2" s="1"/>
  <c r="F332" i="2"/>
  <c r="F159" i="1"/>
  <c r="H159" i="1" s="1"/>
  <c r="I159" i="1" s="1"/>
  <c r="A160" i="1" s="1"/>
  <c r="J160" i="1" l="1"/>
  <c r="C160" i="1"/>
  <c r="D160" i="1" s="1"/>
  <c r="B160" i="1"/>
  <c r="G333" i="2"/>
  <c r="A334" i="2" s="1"/>
  <c r="F333" i="2"/>
  <c r="D333" i="2"/>
  <c r="C333" i="2"/>
  <c r="E333" i="2"/>
  <c r="B333" i="2"/>
  <c r="E160" i="1" l="1"/>
  <c r="K160" i="1"/>
  <c r="L160" i="1" s="1"/>
  <c r="D334" i="2"/>
  <c r="G334" i="2"/>
  <c r="A335" i="2" s="1"/>
  <c r="F334" i="2"/>
  <c r="E334" i="2"/>
  <c r="C334" i="2"/>
  <c r="B334" i="2"/>
  <c r="F160" i="1" l="1"/>
  <c r="H160" i="1" s="1"/>
  <c r="I160" i="1" s="1"/>
  <c r="A161" i="1" s="1"/>
  <c r="C335" i="2"/>
  <c r="E335" i="2"/>
  <c r="B335" i="2"/>
  <c r="G335" i="2"/>
  <c r="A336" i="2" s="1"/>
  <c r="F335" i="2"/>
  <c r="D335" i="2"/>
  <c r="C161" i="1" l="1"/>
  <c r="J161" i="1"/>
  <c r="D161" i="1"/>
  <c r="E161" i="1" s="1"/>
  <c r="B161" i="1"/>
  <c r="E336" i="2"/>
  <c r="C336" i="2"/>
  <c r="B336" i="2"/>
  <c r="D336" i="2"/>
  <c r="G336" i="2"/>
  <c r="A337" i="2" s="1"/>
  <c r="F336" i="2"/>
  <c r="F161" i="1" l="1"/>
  <c r="H161" i="1" s="1"/>
  <c r="I161" i="1" s="1"/>
  <c r="A162" i="1" s="1"/>
  <c r="K161" i="1"/>
  <c r="L161" i="1" s="1"/>
  <c r="G337" i="2"/>
  <c r="A338" i="2" s="1"/>
  <c r="F337" i="2"/>
  <c r="D337" i="2"/>
  <c r="C337" i="2"/>
  <c r="E337" i="2"/>
  <c r="B337" i="2"/>
  <c r="J162" i="1" l="1"/>
  <c r="C162" i="1"/>
  <c r="D162" i="1" s="1"/>
  <c r="B162" i="1"/>
  <c r="E338" i="2"/>
  <c r="C338" i="2"/>
  <c r="B338" i="2"/>
  <c r="D338" i="2"/>
  <c r="G338" i="2"/>
  <c r="A339" i="2" s="1"/>
  <c r="F338" i="2"/>
  <c r="E162" i="1" l="1"/>
  <c r="K162" i="1"/>
  <c r="L162" i="1" s="1"/>
  <c r="G339" i="2"/>
  <c r="A340" i="2" s="1"/>
  <c r="F339" i="2"/>
  <c r="D339" i="2"/>
  <c r="C339" i="2"/>
  <c r="E339" i="2"/>
  <c r="B339" i="2"/>
  <c r="D340" i="2" l="1"/>
  <c r="G340" i="2"/>
  <c r="A341" i="2" s="1"/>
  <c r="F340" i="2"/>
  <c r="E340" i="2"/>
  <c r="C340" i="2"/>
  <c r="B340" i="2"/>
  <c r="F162" i="1"/>
  <c r="H162" i="1" s="1"/>
  <c r="I162" i="1" s="1"/>
  <c r="A163" i="1" s="1"/>
  <c r="B163" i="1" l="1"/>
  <c r="C163" i="1"/>
  <c r="D163" i="1" s="1"/>
  <c r="J163" i="1"/>
  <c r="G341" i="2"/>
  <c r="A342" i="2" s="1"/>
  <c r="F341" i="2"/>
  <c r="D341" i="2"/>
  <c r="C341" i="2"/>
  <c r="E341" i="2"/>
  <c r="B341" i="2"/>
  <c r="K163" i="1" l="1"/>
  <c r="L163" i="1" s="1"/>
  <c r="E163" i="1"/>
  <c r="E342" i="2"/>
  <c r="C342" i="2"/>
  <c r="B342" i="2"/>
  <c r="D342" i="2"/>
  <c r="G342" i="2"/>
  <c r="A343" i="2" s="1"/>
  <c r="F342" i="2"/>
  <c r="G343" i="2" l="1"/>
  <c r="A344" i="2" s="1"/>
  <c r="F343" i="2"/>
  <c r="D343" i="2"/>
  <c r="C343" i="2"/>
  <c r="E343" i="2"/>
  <c r="B343" i="2"/>
  <c r="F163" i="1"/>
  <c r="H163" i="1" s="1"/>
  <c r="I163" i="1" s="1"/>
  <c r="A164" i="1" s="1"/>
  <c r="C164" i="1" l="1"/>
  <c r="D164" i="1" s="1"/>
  <c r="J164" i="1"/>
  <c r="B164" i="1"/>
  <c r="D344" i="2"/>
  <c r="G344" i="2"/>
  <c r="A345" i="2" s="1"/>
  <c r="F344" i="2"/>
  <c r="E344" i="2"/>
  <c r="C344" i="2"/>
  <c r="B344" i="2"/>
  <c r="K164" i="1" l="1"/>
  <c r="L164" i="1" s="1"/>
  <c r="E164" i="1"/>
  <c r="C345" i="2"/>
  <c r="E345" i="2"/>
  <c r="B345" i="2"/>
  <c r="G345" i="2"/>
  <c r="A346" i="2" s="1"/>
  <c r="F345" i="2"/>
  <c r="D345" i="2"/>
  <c r="D346" i="2" l="1"/>
  <c r="G346" i="2"/>
  <c r="A347" i="2" s="1"/>
  <c r="F346" i="2"/>
  <c r="E346" i="2"/>
  <c r="C346" i="2"/>
  <c r="B346" i="2"/>
  <c r="F164" i="1"/>
  <c r="H164" i="1" s="1"/>
  <c r="I164" i="1" s="1"/>
  <c r="A165" i="1" s="1"/>
  <c r="J165" i="1" l="1"/>
  <c r="C165" i="1"/>
  <c r="D165" i="1" s="1"/>
  <c r="B165" i="1"/>
  <c r="G347" i="2"/>
  <c r="A348" i="2" s="1"/>
  <c r="F347" i="2"/>
  <c r="D347" i="2"/>
  <c r="C347" i="2"/>
  <c r="E347" i="2"/>
  <c r="B347" i="2"/>
  <c r="K165" i="1" l="1"/>
  <c r="L165" i="1" s="1"/>
  <c r="E165" i="1"/>
  <c r="E348" i="2"/>
  <c r="C348" i="2"/>
  <c r="B348" i="2"/>
  <c r="D348" i="2"/>
  <c r="G348" i="2"/>
  <c r="A349" i="2" s="1"/>
  <c r="F348" i="2"/>
  <c r="G349" i="2" l="1"/>
  <c r="A350" i="2" s="1"/>
  <c r="F349" i="2"/>
  <c r="D349" i="2"/>
  <c r="C349" i="2"/>
  <c r="E349" i="2"/>
  <c r="B349" i="2"/>
  <c r="F165" i="1"/>
  <c r="H165" i="1" s="1"/>
  <c r="I165" i="1" s="1"/>
  <c r="A166" i="1" s="1"/>
  <c r="J166" i="1" l="1"/>
  <c r="C166" i="1"/>
  <c r="D166" i="1" s="1"/>
  <c r="B166" i="1"/>
  <c r="D350" i="2"/>
  <c r="G350" i="2"/>
  <c r="A351" i="2" s="1"/>
  <c r="F350" i="2"/>
  <c r="E350" i="2"/>
  <c r="C350" i="2"/>
  <c r="B350" i="2"/>
  <c r="E166" i="1" l="1"/>
  <c r="K166" i="1"/>
  <c r="L166" i="1" s="1"/>
  <c r="C351" i="2"/>
  <c r="E351" i="2"/>
  <c r="B351" i="2"/>
  <c r="G351" i="2"/>
  <c r="A352" i="2" s="1"/>
  <c r="F351" i="2"/>
  <c r="D351" i="2"/>
  <c r="F166" i="1" l="1"/>
  <c r="H166" i="1" s="1"/>
  <c r="I166" i="1" s="1"/>
  <c r="A167" i="1" s="1"/>
  <c r="E352" i="2"/>
  <c r="C352" i="2"/>
  <c r="B352" i="2"/>
  <c r="D352" i="2"/>
  <c r="G352" i="2"/>
  <c r="A353" i="2" s="1"/>
  <c r="F352" i="2"/>
  <c r="J167" i="1" l="1"/>
  <c r="C167" i="1"/>
  <c r="D167" i="1" s="1"/>
  <c r="B167" i="1"/>
  <c r="G353" i="2"/>
  <c r="A354" i="2" s="1"/>
  <c r="F353" i="2"/>
  <c r="D353" i="2"/>
  <c r="C353" i="2"/>
  <c r="E353" i="2"/>
  <c r="B353" i="2"/>
  <c r="E167" i="1" l="1"/>
  <c r="K167" i="1"/>
  <c r="L167" i="1" s="1"/>
  <c r="D354" i="2"/>
  <c r="G354" i="2"/>
  <c r="A355" i="2" s="1"/>
  <c r="F354" i="2"/>
  <c r="E354" i="2"/>
  <c r="C354" i="2"/>
  <c r="B354" i="2"/>
  <c r="F167" i="1" l="1"/>
  <c r="H167" i="1" s="1"/>
  <c r="I167" i="1" s="1"/>
  <c r="A168" i="1" s="1"/>
  <c r="C355" i="2"/>
  <c r="E355" i="2"/>
  <c r="B355" i="2"/>
  <c r="G355" i="2"/>
  <c r="A356" i="2" s="1"/>
  <c r="F355" i="2"/>
  <c r="D355" i="2"/>
  <c r="J168" i="1" l="1"/>
  <c r="C168" i="1"/>
  <c r="D168" i="1" s="1"/>
  <c r="B168" i="1"/>
  <c r="D356" i="2"/>
  <c r="G356" i="2"/>
  <c r="A357" i="2" s="1"/>
  <c r="F356" i="2"/>
  <c r="E356" i="2"/>
  <c r="C356" i="2"/>
  <c r="B356" i="2"/>
  <c r="E168" i="1" l="1"/>
  <c r="K168" i="1"/>
  <c r="L168" i="1" s="1"/>
  <c r="C357" i="2"/>
  <c r="E357" i="2"/>
  <c r="B357" i="2"/>
  <c r="G357" i="2"/>
  <c r="A358" i="2" s="1"/>
  <c r="F357" i="2"/>
  <c r="D357" i="2"/>
  <c r="E358" i="2" l="1"/>
  <c r="C358" i="2"/>
  <c r="B358" i="2"/>
  <c r="D358" i="2"/>
  <c r="G358" i="2"/>
  <c r="A359" i="2" s="1"/>
  <c r="F358" i="2"/>
  <c r="F168" i="1"/>
  <c r="H168" i="1" s="1"/>
  <c r="I168" i="1" s="1"/>
  <c r="A169" i="1" s="1"/>
  <c r="J169" i="1" l="1"/>
  <c r="C169" i="1"/>
  <c r="D169" i="1" s="1"/>
  <c r="B169" i="1"/>
  <c r="G359" i="2"/>
  <c r="A360" i="2" s="1"/>
  <c r="F359" i="2"/>
  <c r="D359" i="2"/>
  <c r="C359" i="2"/>
  <c r="E359" i="2"/>
  <c r="B359" i="2"/>
  <c r="E169" i="1" l="1"/>
  <c r="K169" i="1"/>
  <c r="L169" i="1" s="1"/>
  <c r="D360" i="2"/>
  <c r="G360" i="2"/>
  <c r="A361" i="2" s="1"/>
  <c r="F360" i="2"/>
  <c r="E360" i="2"/>
  <c r="C360" i="2"/>
  <c r="B360" i="2"/>
  <c r="F169" i="1" l="1"/>
  <c r="H169" i="1" s="1"/>
  <c r="I169" i="1" s="1"/>
  <c r="A170" i="1" s="1"/>
  <c r="C361" i="2"/>
  <c r="E361" i="2"/>
  <c r="B361" i="2"/>
  <c r="G361" i="2"/>
  <c r="A362" i="2" s="1"/>
  <c r="F361" i="2"/>
  <c r="D361" i="2"/>
  <c r="J170" i="1" l="1"/>
  <c r="C170" i="1"/>
  <c r="D170" i="1" s="1"/>
  <c r="B170" i="1"/>
  <c r="D362" i="2"/>
  <c r="G362" i="2"/>
  <c r="A363" i="2" s="1"/>
  <c r="F362" i="2"/>
  <c r="E362" i="2"/>
  <c r="C362" i="2"/>
  <c r="B362" i="2"/>
  <c r="E170" i="1" l="1"/>
  <c r="K170" i="1"/>
  <c r="L170" i="1" s="1"/>
  <c r="G363" i="2"/>
  <c r="A364" i="2" s="1"/>
  <c r="F363" i="2"/>
  <c r="D363" i="2"/>
  <c r="C363" i="2"/>
  <c r="E363" i="2"/>
  <c r="B363" i="2"/>
  <c r="E364" i="2" l="1"/>
  <c r="C364" i="2"/>
  <c r="B364" i="2"/>
  <c r="D364" i="2"/>
  <c r="G364" i="2"/>
  <c r="A365" i="2" s="1"/>
  <c r="F364" i="2"/>
  <c r="F170" i="1"/>
  <c r="H170" i="1" s="1"/>
  <c r="I170" i="1" s="1"/>
  <c r="A171" i="1" s="1"/>
  <c r="J171" i="1" l="1"/>
  <c r="C171" i="1"/>
  <c r="D171" i="1" s="1"/>
  <c r="B171" i="1"/>
  <c r="G365" i="2"/>
  <c r="A366" i="2" s="1"/>
  <c r="F365" i="2"/>
  <c r="D365" i="2"/>
  <c r="C365" i="2"/>
  <c r="E365" i="2"/>
  <c r="B365" i="2"/>
  <c r="E171" i="1" l="1"/>
  <c r="K171" i="1"/>
  <c r="L171" i="1" s="1"/>
  <c r="D366" i="2"/>
  <c r="G366" i="2"/>
  <c r="A367" i="2" s="1"/>
  <c r="F366" i="2"/>
  <c r="E366" i="2"/>
  <c r="C366" i="2"/>
  <c r="B366" i="2"/>
  <c r="F171" i="1" l="1"/>
  <c r="H171" i="1" s="1"/>
  <c r="I171" i="1" s="1"/>
  <c r="A172" i="1" s="1"/>
  <c r="C367" i="2"/>
  <c r="E367" i="2"/>
  <c r="B367" i="2"/>
  <c r="G367" i="2"/>
  <c r="A368" i="2" s="1"/>
  <c r="F367" i="2"/>
  <c r="D367" i="2"/>
  <c r="J172" i="1" l="1"/>
  <c r="C172" i="1"/>
  <c r="D172" i="1" s="1"/>
  <c r="B172" i="1"/>
  <c r="D368" i="2"/>
  <c r="G368" i="2"/>
  <c r="A369" i="2" s="1"/>
  <c r="F368" i="2"/>
  <c r="E368" i="2"/>
  <c r="C368" i="2"/>
  <c r="B368" i="2"/>
  <c r="E172" i="1" l="1"/>
  <c r="K172" i="1"/>
  <c r="L172" i="1" s="1"/>
  <c r="G369" i="2"/>
  <c r="A370" i="2" s="1"/>
  <c r="F369" i="2"/>
  <c r="D369" i="2"/>
  <c r="C369" i="2"/>
  <c r="E369" i="2"/>
  <c r="B369" i="2"/>
  <c r="E370" i="2" l="1"/>
  <c r="C370" i="2"/>
  <c r="B370" i="2"/>
  <c r="D370" i="2"/>
  <c r="G370" i="2"/>
  <c r="A371" i="2" s="1"/>
  <c r="F370" i="2"/>
  <c r="F172" i="1"/>
  <c r="H172" i="1" s="1"/>
  <c r="I172" i="1" s="1"/>
  <c r="A173" i="1" s="1"/>
  <c r="B173" i="1" l="1"/>
  <c r="C173" i="1"/>
  <c r="D173" i="1" s="1"/>
  <c r="J173" i="1"/>
  <c r="G371" i="2"/>
  <c r="A372" i="2" s="1"/>
  <c r="F371" i="2"/>
  <c r="D371" i="2"/>
  <c r="C371" i="2"/>
  <c r="E371" i="2"/>
  <c r="B371" i="2"/>
  <c r="E173" i="1" l="1"/>
  <c r="K173" i="1"/>
  <c r="L173" i="1" s="1"/>
  <c r="D372" i="2"/>
  <c r="G372" i="2"/>
  <c r="A373" i="2" s="1"/>
  <c r="F372" i="2"/>
  <c r="E372" i="2"/>
  <c r="C372" i="2"/>
  <c r="B372" i="2"/>
  <c r="F173" i="1" l="1"/>
  <c r="H173" i="1" s="1"/>
  <c r="I173" i="1" s="1"/>
  <c r="A174" i="1" s="1"/>
  <c r="C373" i="2"/>
  <c r="E373" i="2"/>
  <c r="B373" i="2"/>
  <c r="G373" i="2"/>
  <c r="A374" i="2" s="1"/>
  <c r="F373" i="2"/>
  <c r="D373" i="2"/>
  <c r="B174" i="1" l="1"/>
  <c r="C174" i="1"/>
  <c r="D174" i="1" s="1"/>
  <c r="J174" i="1"/>
  <c r="D374" i="2"/>
  <c r="G374" i="2"/>
  <c r="A375" i="2" s="1"/>
  <c r="F374" i="2"/>
  <c r="E374" i="2"/>
  <c r="C374" i="2"/>
  <c r="B374" i="2"/>
  <c r="K174" i="1" l="1"/>
  <c r="L174" i="1" s="1"/>
  <c r="E174" i="1"/>
  <c r="G375" i="2"/>
  <c r="A376" i="2" s="1"/>
  <c r="F375" i="2"/>
  <c r="D375" i="2"/>
  <c r="C375" i="2"/>
  <c r="E375" i="2"/>
  <c r="B375" i="2"/>
  <c r="E376" i="2" l="1"/>
  <c r="C376" i="2"/>
  <c r="B376" i="2"/>
  <c r="D376" i="2"/>
  <c r="G376" i="2"/>
  <c r="A377" i="2" s="1"/>
  <c r="F376" i="2"/>
  <c r="F174" i="1"/>
  <c r="H174" i="1" s="1"/>
  <c r="I174" i="1" s="1"/>
  <c r="A175" i="1" s="1"/>
  <c r="J175" i="1" l="1"/>
  <c r="C175" i="1"/>
  <c r="D175" i="1" s="1"/>
  <c r="B175" i="1"/>
  <c r="G377" i="2"/>
  <c r="A378" i="2" s="1"/>
  <c r="F377" i="2"/>
  <c r="D377" i="2"/>
  <c r="C377" i="2"/>
  <c r="E377" i="2"/>
  <c r="B377" i="2"/>
  <c r="K175" i="1" l="1"/>
  <c r="L175" i="1" s="1"/>
  <c r="E175" i="1"/>
  <c r="D378" i="2"/>
  <c r="G378" i="2"/>
  <c r="A379" i="2" s="1"/>
  <c r="F378" i="2"/>
  <c r="E378" i="2"/>
  <c r="C378" i="2"/>
  <c r="B378" i="2"/>
  <c r="C379" i="2" l="1"/>
  <c r="E379" i="2"/>
  <c r="B379" i="2"/>
  <c r="G379" i="2"/>
  <c r="A380" i="2" s="1"/>
  <c r="F379" i="2"/>
  <c r="D379" i="2"/>
  <c r="F175" i="1"/>
  <c r="H175" i="1" s="1"/>
  <c r="I175" i="1" s="1"/>
  <c r="A176" i="1" s="1"/>
  <c r="C176" i="1" l="1"/>
  <c r="B176" i="1"/>
  <c r="D176" i="1"/>
  <c r="K176" i="1" s="1"/>
  <c r="L176" i="1" s="1"/>
  <c r="J176" i="1"/>
  <c r="E380" i="2"/>
  <c r="C380" i="2"/>
  <c r="B380" i="2"/>
  <c r="D380" i="2"/>
  <c r="G380" i="2"/>
  <c r="A381" i="2" s="1"/>
  <c r="F380" i="2"/>
  <c r="E176" i="1" l="1"/>
  <c r="F176" i="1" s="1"/>
  <c r="H176" i="1" s="1"/>
  <c r="I176" i="1" s="1"/>
  <c r="A177" i="1" s="1"/>
  <c r="B177" i="1" s="1"/>
  <c r="G381" i="2"/>
  <c r="A382" i="2" s="1"/>
  <c r="F381" i="2"/>
  <c r="D381" i="2"/>
  <c r="C381" i="2"/>
  <c r="E381" i="2"/>
  <c r="B381" i="2"/>
  <c r="J177" i="1" l="1"/>
  <c r="C177" i="1"/>
  <c r="D177" i="1" s="1"/>
  <c r="E177" i="1" s="1"/>
  <c r="K177" i="1"/>
  <c r="L177" i="1" s="1"/>
  <c r="E382" i="2"/>
  <c r="C382" i="2"/>
  <c r="B382" i="2"/>
  <c r="D382" i="2"/>
  <c r="G382" i="2"/>
  <c r="A383" i="2" s="1"/>
  <c r="F382" i="2"/>
  <c r="G383" i="2" l="1"/>
  <c r="A384" i="2" s="1"/>
  <c r="F383" i="2"/>
  <c r="D383" i="2"/>
  <c r="C383" i="2"/>
  <c r="E383" i="2"/>
  <c r="B383" i="2"/>
  <c r="F177" i="1"/>
  <c r="H177" i="1" s="1"/>
  <c r="I177" i="1" s="1"/>
  <c r="A178" i="1" s="1"/>
  <c r="C178" i="1" l="1"/>
  <c r="B178" i="1"/>
  <c r="D178" i="1"/>
  <c r="K178" i="1" s="1"/>
  <c r="L178" i="1" s="1"/>
  <c r="J178" i="1"/>
  <c r="E384" i="2"/>
  <c r="C384" i="2"/>
  <c r="B384" i="2"/>
  <c r="D384" i="2"/>
  <c r="G384" i="2"/>
  <c r="A385" i="2" s="1"/>
  <c r="F384" i="2"/>
  <c r="G385" i="2" l="1"/>
  <c r="A386" i="2" s="1"/>
  <c r="F385" i="2"/>
  <c r="D385" i="2"/>
  <c r="C385" i="2"/>
  <c r="E385" i="2"/>
  <c r="B385" i="2"/>
  <c r="E178" i="1"/>
  <c r="E386" i="2" l="1"/>
  <c r="C386" i="2"/>
  <c r="B386" i="2"/>
  <c r="D386" i="2"/>
  <c r="G386" i="2"/>
  <c r="A387" i="2" s="1"/>
  <c r="F386" i="2"/>
  <c r="F178" i="1"/>
  <c r="H178" i="1" s="1"/>
  <c r="I178" i="1" s="1"/>
  <c r="A179" i="1" s="1"/>
  <c r="C179" i="1" l="1"/>
  <c r="B179" i="1"/>
  <c r="D179" i="1"/>
  <c r="E179" i="1" s="1"/>
  <c r="J179" i="1"/>
  <c r="C387" i="2"/>
  <c r="E387" i="2"/>
  <c r="B387" i="2"/>
  <c r="G387" i="2"/>
  <c r="A388" i="2" s="1"/>
  <c r="F387" i="2"/>
  <c r="D387" i="2"/>
  <c r="F179" i="1" l="1"/>
  <c r="H179" i="1" s="1"/>
  <c r="I179" i="1" s="1"/>
  <c r="A180" i="1" s="1"/>
  <c r="D388" i="2"/>
  <c r="G388" i="2"/>
  <c r="A389" i="2" s="1"/>
  <c r="F388" i="2"/>
  <c r="E388" i="2"/>
  <c r="C388" i="2"/>
  <c r="B388" i="2"/>
  <c r="K179" i="1"/>
  <c r="L179" i="1" s="1"/>
  <c r="B180" i="1" l="1"/>
  <c r="C180" i="1"/>
  <c r="D180" i="1" s="1"/>
  <c r="J180" i="1"/>
  <c r="C389" i="2"/>
  <c r="E389" i="2"/>
  <c r="B389" i="2"/>
  <c r="G389" i="2"/>
  <c r="A390" i="2" s="1"/>
  <c r="F389" i="2"/>
  <c r="D389" i="2"/>
  <c r="E180" i="1" l="1"/>
  <c r="K180" i="1"/>
  <c r="L180" i="1" s="1"/>
  <c r="E390" i="2"/>
  <c r="C390" i="2"/>
  <c r="B390" i="2"/>
  <c r="D390" i="2"/>
  <c r="G390" i="2"/>
  <c r="A391" i="2" s="1"/>
  <c r="F390" i="2"/>
  <c r="G391" i="2" l="1"/>
  <c r="A392" i="2" s="1"/>
  <c r="F391" i="2"/>
  <c r="D391" i="2"/>
  <c r="C391" i="2"/>
  <c r="E391" i="2"/>
  <c r="B391" i="2"/>
  <c r="F180" i="1"/>
  <c r="H180" i="1" s="1"/>
  <c r="I180" i="1" s="1"/>
  <c r="A181" i="1" s="1"/>
  <c r="J181" i="1" l="1"/>
  <c r="C181" i="1"/>
  <c r="D181" i="1" s="1"/>
  <c r="B181" i="1"/>
  <c r="E392" i="2"/>
  <c r="C392" i="2"/>
  <c r="B392" i="2"/>
  <c r="D392" i="2"/>
  <c r="G392" i="2"/>
  <c r="A393" i="2" s="1"/>
  <c r="F392" i="2"/>
  <c r="E181" i="1" l="1"/>
  <c r="K181" i="1"/>
  <c r="L181" i="1" s="1"/>
  <c r="G393" i="2"/>
  <c r="A394" i="2" s="1"/>
  <c r="F393" i="2"/>
  <c r="D393" i="2"/>
  <c r="C393" i="2"/>
  <c r="E393" i="2"/>
  <c r="B393" i="2"/>
  <c r="D394" i="2" l="1"/>
  <c r="G394" i="2"/>
  <c r="A395" i="2" s="1"/>
  <c r="F394" i="2"/>
  <c r="E394" i="2"/>
  <c r="C394" i="2"/>
  <c r="B394" i="2"/>
  <c r="F181" i="1"/>
  <c r="H181" i="1" s="1"/>
  <c r="I181" i="1" s="1"/>
  <c r="A182" i="1" s="1"/>
  <c r="J182" i="1" l="1"/>
  <c r="C182" i="1"/>
  <c r="D182" i="1" s="1"/>
  <c r="B182" i="1"/>
  <c r="C395" i="2"/>
  <c r="D395" i="2"/>
  <c r="B395" i="2"/>
  <c r="G395" i="2"/>
  <c r="A396" i="2" s="1"/>
  <c r="E395" i="2"/>
  <c r="F395" i="2"/>
  <c r="E182" i="1" l="1"/>
  <c r="K182" i="1"/>
  <c r="L182" i="1" s="1"/>
  <c r="E396" i="2"/>
  <c r="G396" i="2"/>
  <c r="A397" i="2" s="1"/>
  <c r="F396" i="2"/>
  <c r="B396" i="2"/>
  <c r="C396" i="2"/>
  <c r="D396" i="2"/>
  <c r="F182" i="1" l="1"/>
  <c r="H182" i="1" s="1"/>
  <c r="I182" i="1" s="1"/>
  <c r="A183" i="1" s="1"/>
  <c r="C397" i="2"/>
  <c r="G397" i="2"/>
  <c r="A398" i="2" s="1"/>
  <c r="E397" i="2"/>
  <c r="F397" i="2"/>
  <c r="D397" i="2"/>
  <c r="B397" i="2"/>
  <c r="B183" i="1" l="1"/>
  <c r="C183" i="1"/>
  <c r="D183" i="1" s="1"/>
  <c r="J183" i="1"/>
  <c r="E398" i="2"/>
  <c r="G398" i="2"/>
  <c r="A399" i="2" s="1"/>
  <c r="F398" i="2"/>
  <c r="B398" i="2"/>
  <c r="C398" i="2"/>
  <c r="D398" i="2"/>
  <c r="E183" i="1" l="1"/>
  <c r="K183" i="1"/>
  <c r="L183" i="1" s="1"/>
  <c r="G399" i="2"/>
  <c r="A400" i="2" s="1"/>
  <c r="E399" i="2"/>
  <c r="F399" i="2"/>
  <c r="B399" i="2"/>
  <c r="C399" i="2"/>
  <c r="D399" i="2"/>
  <c r="C400" i="2" l="1"/>
  <c r="D400" i="2"/>
  <c r="G400" i="2"/>
  <c r="A401" i="2" s="1"/>
  <c r="B400" i="2"/>
  <c r="E400" i="2"/>
  <c r="F400" i="2"/>
  <c r="F183" i="1"/>
  <c r="H183" i="1" s="1"/>
  <c r="I183" i="1" s="1"/>
  <c r="A184" i="1" s="1"/>
  <c r="C184" i="1" l="1"/>
  <c r="D184" i="1" s="1"/>
  <c r="J184" i="1"/>
  <c r="B184" i="1"/>
  <c r="C401" i="2"/>
  <c r="D401" i="2"/>
  <c r="B401" i="2"/>
  <c r="E401" i="2"/>
  <c r="G401" i="2"/>
  <c r="A402" i="2" s="1"/>
  <c r="F401" i="2"/>
  <c r="K184" i="1" l="1"/>
  <c r="L184" i="1" s="1"/>
  <c r="E184" i="1"/>
  <c r="C402" i="2"/>
  <c r="D402" i="2"/>
  <c r="E402" i="2"/>
  <c r="F402" i="2"/>
  <c r="G402" i="2"/>
  <c r="A403" i="2" s="1"/>
  <c r="B402" i="2"/>
  <c r="F184" i="1" l="1"/>
  <c r="H184" i="1" s="1"/>
  <c r="I184" i="1" s="1"/>
  <c r="A185" i="1" s="1"/>
  <c r="G403" i="2"/>
  <c r="A404" i="2" s="1"/>
  <c r="E403" i="2"/>
  <c r="F403" i="2"/>
  <c r="B403" i="2"/>
  <c r="C403" i="2"/>
  <c r="D403" i="2"/>
  <c r="B185" i="1" l="1"/>
  <c r="J185" i="1"/>
  <c r="C185" i="1"/>
  <c r="D185" i="1" s="1"/>
  <c r="E404" i="2"/>
  <c r="G404" i="2"/>
  <c r="A405" i="2" s="1"/>
  <c r="F404" i="2"/>
  <c r="B404" i="2"/>
  <c r="C404" i="2"/>
  <c r="D404" i="2"/>
  <c r="E185" i="1" l="1"/>
  <c r="F185" i="1" s="1"/>
  <c r="H185" i="1" s="1"/>
  <c r="I185" i="1" s="1"/>
  <c r="A186" i="1" s="1"/>
  <c r="J186" i="1" s="1"/>
  <c r="K185" i="1"/>
  <c r="L185" i="1" s="1"/>
  <c r="C405" i="2"/>
  <c r="D405" i="2"/>
  <c r="B405" i="2"/>
  <c r="E405" i="2"/>
  <c r="G405" i="2"/>
  <c r="A406" i="2" s="1"/>
  <c r="F405" i="2"/>
  <c r="C186" i="1" l="1"/>
  <c r="D186" i="1" s="1"/>
  <c r="B186" i="1"/>
  <c r="E186" i="1"/>
  <c r="K186" i="1"/>
  <c r="L186" i="1" s="1"/>
  <c r="C406" i="2"/>
  <c r="D406" i="2"/>
  <c r="E406" i="2"/>
  <c r="F406" i="2"/>
  <c r="G406" i="2"/>
  <c r="A407" i="2" s="1"/>
  <c r="B406" i="2"/>
  <c r="G407" i="2" l="1"/>
  <c r="A408" i="2" s="1"/>
  <c r="E407" i="2"/>
  <c r="F407" i="2"/>
  <c r="B407" i="2"/>
  <c r="C407" i="2"/>
  <c r="D407" i="2"/>
  <c r="F186" i="1"/>
  <c r="H186" i="1" s="1"/>
  <c r="I186" i="1" s="1"/>
  <c r="A187" i="1" s="1"/>
  <c r="B187" i="1" l="1"/>
  <c r="C187" i="1"/>
  <c r="D187" i="1" s="1"/>
  <c r="J187" i="1"/>
  <c r="E408" i="2"/>
  <c r="G408" i="2"/>
  <c r="A409" i="2" s="1"/>
  <c r="F408" i="2"/>
  <c r="B408" i="2"/>
  <c r="C408" i="2"/>
  <c r="D408" i="2"/>
  <c r="E187" i="1" l="1"/>
  <c r="K187" i="1"/>
  <c r="L187" i="1" s="1"/>
  <c r="G409" i="2"/>
  <c r="A410" i="2" s="1"/>
  <c r="E409" i="2"/>
  <c r="F409" i="2"/>
  <c r="C409" i="2"/>
  <c r="D409" i="2"/>
  <c r="B409" i="2"/>
  <c r="C410" i="2" l="1"/>
  <c r="D410" i="2"/>
  <c r="E410" i="2"/>
  <c r="F410" i="2"/>
  <c r="G410" i="2"/>
  <c r="A411" i="2" s="1"/>
  <c r="B410" i="2"/>
  <c r="F187" i="1"/>
  <c r="H187" i="1" s="1"/>
  <c r="I187" i="1" s="1"/>
  <c r="A188" i="1" s="1"/>
  <c r="C188" i="1" l="1"/>
  <c r="B188" i="1"/>
  <c r="D188" i="1"/>
  <c r="E188" i="1" s="1"/>
  <c r="J188" i="1"/>
  <c r="C411" i="2"/>
  <c r="D411" i="2"/>
  <c r="B411" i="2"/>
  <c r="G411" i="2"/>
  <c r="A412" i="2" s="1"/>
  <c r="F411" i="2"/>
  <c r="E411" i="2"/>
  <c r="F188" i="1" l="1"/>
  <c r="H188" i="1" s="1"/>
  <c r="I188" i="1" s="1"/>
  <c r="A189" i="1" s="1"/>
  <c r="C412" i="2"/>
  <c r="D412" i="2"/>
  <c r="G412" i="2"/>
  <c r="A413" i="2" s="1"/>
  <c r="B412" i="2"/>
  <c r="E412" i="2"/>
  <c r="F412" i="2"/>
  <c r="K188" i="1"/>
  <c r="L188" i="1" s="1"/>
  <c r="C189" i="1" l="1"/>
  <c r="D189" i="1" s="1"/>
  <c r="J189" i="1"/>
  <c r="B189" i="1"/>
  <c r="G413" i="2"/>
  <c r="A414" i="2" s="1"/>
  <c r="E413" i="2"/>
  <c r="F413" i="2"/>
  <c r="C413" i="2"/>
  <c r="D413" i="2"/>
  <c r="B413" i="2"/>
  <c r="K189" i="1" l="1"/>
  <c r="L189" i="1" s="1"/>
  <c r="E189" i="1"/>
  <c r="E414" i="2"/>
  <c r="G414" i="2"/>
  <c r="A415" i="2" s="1"/>
  <c r="F414" i="2"/>
  <c r="B414" i="2"/>
  <c r="C414" i="2"/>
  <c r="D414" i="2"/>
  <c r="C415" i="2" l="1"/>
  <c r="D415" i="2"/>
  <c r="B415" i="2"/>
  <c r="G415" i="2"/>
  <c r="A416" i="2" s="1"/>
  <c r="F415" i="2"/>
  <c r="E415" i="2"/>
  <c r="F189" i="1"/>
  <c r="H189" i="1" s="1"/>
  <c r="I189" i="1" s="1"/>
  <c r="A190" i="1" s="1"/>
  <c r="J190" i="1" l="1"/>
  <c r="C190" i="1"/>
  <c r="D190" i="1" s="1"/>
  <c r="B190" i="1"/>
  <c r="C416" i="2"/>
  <c r="D416" i="2"/>
  <c r="G416" i="2"/>
  <c r="A417" i="2" s="1"/>
  <c r="B416" i="2"/>
  <c r="E416" i="2"/>
  <c r="F416" i="2"/>
  <c r="E190" i="1" l="1"/>
  <c r="K190" i="1"/>
  <c r="L190" i="1" s="1"/>
  <c r="C417" i="2"/>
  <c r="D417" i="2"/>
  <c r="B417" i="2"/>
  <c r="G417" i="2"/>
  <c r="A418" i="2" s="1"/>
  <c r="F417" i="2"/>
  <c r="E417" i="2"/>
  <c r="F190" i="1" l="1"/>
  <c r="H190" i="1" s="1"/>
  <c r="I190" i="1" s="1"/>
  <c r="A191" i="1" s="1"/>
  <c r="E418" i="2"/>
  <c r="G418" i="2"/>
  <c r="A419" i="2" s="1"/>
  <c r="F418" i="2"/>
  <c r="B418" i="2"/>
  <c r="C418" i="2"/>
  <c r="D418" i="2"/>
  <c r="B191" i="1" l="1"/>
  <c r="C191" i="1"/>
  <c r="D191" i="1" s="1"/>
  <c r="J191" i="1"/>
  <c r="G419" i="2"/>
  <c r="A420" i="2" s="1"/>
  <c r="E419" i="2"/>
  <c r="F419" i="2"/>
  <c r="C419" i="2"/>
  <c r="D419" i="2"/>
  <c r="B419" i="2"/>
  <c r="K191" i="1" l="1"/>
  <c r="L191" i="1" s="1"/>
  <c r="E191" i="1"/>
  <c r="C420" i="2"/>
  <c r="D420" i="2"/>
  <c r="E420" i="2"/>
  <c r="F420" i="2"/>
  <c r="G420" i="2"/>
  <c r="A421" i="2" s="1"/>
  <c r="B420" i="2"/>
  <c r="C421" i="2" l="1"/>
  <c r="D421" i="2"/>
  <c r="B421" i="2"/>
  <c r="G421" i="2"/>
  <c r="A422" i="2" s="1"/>
  <c r="F421" i="2"/>
  <c r="E421" i="2"/>
  <c r="F191" i="1"/>
  <c r="H191" i="1" s="1"/>
  <c r="I191" i="1" s="1"/>
  <c r="A192" i="1" s="1"/>
  <c r="C192" i="1" l="1"/>
  <c r="D192" i="1" s="1"/>
  <c r="J192" i="1"/>
  <c r="B192" i="1"/>
  <c r="C422" i="2"/>
  <c r="D422" i="2"/>
  <c r="E422" i="2"/>
  <c r="F422" i="2"/>
  <c r="G422" i="2"/>
  <c r="A423" i="2" s="1"/>
  <c r="B422" i="2"/>
  <c r="K192" i="1" l="1"/>
  <c r="L192" i="1" s="1"/>
  <c r="E192" i="1"/>
  <c r="G423" i="2"/>
  <c r="A424" i="2" s="1"/>
  <c r="E423" i="2"/>
  <c r="F423" i="2"/>
  <c r="B423" i="2"/>
  <c r="C423" i="2"/>
  <c r="D423" i="2"/>
  <c r="F192" i="1"/>
  <c r="H192" i="1" s="1"/>
  <c r="I192" i="1" s="1"/>
  <c r="A193" i="1" s="1"/>
  <c r="C193" i="1" l="1"/>
  <c r="J193" i="1"/>
  <c r="D193" i="1"/>
  <c r="E193" i="1" s="1"/>
  <c r="B193" i="1"/>
  <c r="E424" i="2"/>
  <c r="G424" i="2"/>
  <c r="A425" i="2" s="1"/>
  <c r="F424" i="2"/>
  <c r="B424" i="2"/>
  <c r="C424" i="2"/>
  <c r="D424" i="2"/>
  <c r="F193" i="1" l="1"/>
  <c r="H193" i="1" s="1"/>
  <c r="I193" i="1" s="1"/>
  <c r="A194" i="1" s="1"/>
  <c r="K193" i="1"/>
  <c r="L193" i="1" s="1"/>
  <c r="C425" i="2"/>
  <c r="D425" i="2"/>
  <c r="B425" i="2"/>
  <c r="E425" i="2"/>
  <c r="G425" i="2"/>
  <c r="A426" i="2" s="1"/>
  <c r="F425" i="2"/>
  <c r="J194" i="1" l="1"/>
  <c r="B194" i="1"/>
  <c r="C194" i="1"/>
  <c r="D194" i="1" s="1"/>
  <c r="C426" i="2"/>
  <c r="D426" i="2"/>
  <c r="E426" i="2"/>
  <c r="F426" i="2"/>
  <c r="G426" i="2"/>
  <c r="A427" i="2" s="1"/>
  <c r="B426" i="2"/>
  <c r="E194" i="1" l="1"/>
  <c r="K194" i="1"/>
  <c r="L194" i="1" s="1"/>
  <c r="G427" i="2"/>
  <c r="A428" i="2" s="1"/>
  <c r="E427" i="2"/>
  <c r="F427" i="2"/>
  <c r="B427" i="2"/>
  <c r="C427" i="2"/>
  <c r="D427" i="2"/>
  <c r="E428" i="2" l="1"/>
  <c r="G428" i="2"/>
  <c r="A429" i="2" s="1"/>
  <c r="F428" i="2"/>
  <c r="B428" i="2"/>
  <c r="C428" i="2"/>
  <c r="D428" i="2"/>
  <c r="F194" i="1"/>
  <c r="H194" i="1" s="1"/>
  <c r="I194" i="1" s="1"/>
  <c r="A195" i="1" s="1"/>
  <c r="B195" i="1" l="1"/>
  <c r="C195" i="1"/>
  <c r="D195" i="1" s="1"/>
  <c r="J195" i="1"/>
  <c r="G429" i="2"/>
  <c r="A430" i="2" s="1"/>
  <c r="E429" i="2"/>
  <c r="F429" i="2"/>
  <c r="C429" i="2"/>
  <c r="D429" i="2"/>
  <c r="B429" i="2"/>
  <c r="K195" i="1" l="1"/>
  <c r="L195" i="1" s="1"/>
  <c r="E195" i="1"/>
  <c r="C430" i="2"/>
  <c r="D430" i="2"/>
  <c r="E430" i="2"/>
  <c r="F430" i="2"/>
  <c r="G430" i="2"/>
  <c r="A431" i="2" s="1"/>
  <c r="B430" i="2"/>
  <c r="C431" i="2" l="1"/>
  <c r="D431" i="2"/>
  <c r="B431" i="2"/>
  <c r="G431" i="2"/>
  <c r="A432" i="2" s="1"/>
  <c r="F431" i="2"/>
  <c r="E431" i="2"/>
  <c r="F195" i="1"/>
  <c r="H195" i="1" s="1"/>
  <c r="I195" i="1" s="1"/>
  <c r="A196" i="1" s="1"/>
  <c r="C196" i="1" l="1"/>
  <c r="D196" i="1" s="1"/>
  <c r="J196" i="1"/>
  <c r="B196" i="1"/>
  <c r="C432" i="2"/>
  <c r="D432" i="2"/>
  <c r="G432" i="2"/>
  <c r="A433" i="2" s="1"/>
  <c r="B432" i="2"/>
  <c r="E432" i="2"/>
  <c r="F432" i="2"/>
  <c r="K196" i="1" l="1"/>
  <c r="L196" i="1" s="1"/>
  <c r="E196" i="1"/>
  <c r="G433" i="2"/>
  <c r="A434" i="2" s="1"/>
  <c r="E433" i="2"/>
  <c r="F433" i="2"/>
  <c r="C433" i="2"/>
  <c r="D433" i="2"/>
  <c r="B433" i="2"/>
  <c r="E434" i="2" l="1"/>
  <c r="G434" i="2"/>
  <c r="A435" i="2" s="1"/>
  <c r="F434" i="2"/>
  <c r="B434" i="2"/>
  <c r="C434" i="2"/>
  <c r="D434" i="2"/>
  <c r="F196" i="1"/>
  <c r="H196" i="1" s="1"/>
  <c r="I196" i="1" s="1"/>
  <c r="A197" i="1" s="1"/>
  <c r="C197" i="1" l="1"/>
  <c r="D197" i="1" s="1"/>
  <c r="B197" i="1"/>
  <c r="J197" i="1"/>
  <c r="C435" i="2"/>
  <c r="D435" i="2"/>
  <c r="B435" i="2"/>
  <c r="G435" i="2"/>
  <c r="A436" i="2" s="1"/>
  <c r="F435" i="2"/>
  <c r="E435" i="2"/>
  <c r="K197" i="1" l="1"/>
  <c r="L197" i="1" s="1"/>
  <c r="E197" i="1"/>
  <c r="C436" i="2"/>
  <c r="D436" i="2"/>
  <c r="E436" i="2"/>
  <c r="F436" i="2"/>
  <c r="G436" i="2"/>
  <c r="A437" i="2" s="1"/>
  <c r="B436" i="2"/>
  <c r="G437" i="2" l="1"/>
  <c r="A438" i="2" s="1"/>
  <c r="E437" i="2"/>
  <c r="F437" i="2"/>
  <c r="C437" i="2"/>
  <c r="D437" i="2"/>
  <c r="B437" i="2"/>
  <c r="F197" i="1"/>
  <c r="H197" i="1" s="1"/>
  <c r="I197" i="1" s="1"/>
  <c r="A198" i="1" s="1"/>
  <c r="C198" i="1" l="1"/>
  <c r="B198" i="1"/>
  <c r="D198" i="1"/>
  <c r="K198" i="1" s="1"/>
  <c r="L198" i="1" s="1"/>
  <c r="J198" i="1"/>
  <c r="E438" i="2"/>
  <c r="G438" i="2"/>
  <c r="A439" i="2" s="1"/>
  <c r="F438" i="2"/>
  <c r="B438" i="2"/>
  <c r="C438" i="2"/>
  <c r="D438" i="2"/>
  <c r="E198" i="1" l="1"/>
  <c r="F198" i="1" s="1"/>
  <c r="H198" i="1" s="1"/>
  <c r="I198" i="1" s="1"/>
  <c r="A199" i="1" s="1"/>
  <c r="C439" i="2"/>
  <c r="D439" i="2"/>
  <c r="B439" i="2"/>
  <c r="G439" i="2"/>
  <c r="A440" i="2" s="1"/>
  <c r="E439" i="2"/>
  <c r="F439" i="2"/>
  <c r="C199" i="1" l="1"/>
  <c r="J199" i="1"/>
  <c r="D199" i="1"/>
  <c r="E199" i="1" s="1"/>
  <c r="B199" i="1"/>
  <c r="E440" i="2"/>
  <c r="G440" i="2"/>
  <c r="A441" i="2" s="1"/>
  <c r="F440" i="2"/>
  <c r="B440" i="2"/>
  <c r="C440" i="2"/>
  <c r="D440" i="2"/>
  <c r="K199" i="1" l="1"/>
  <c r="L199" i="1" s="1"/>
  <c r="F199" i="1"/>
  <c r="H199" i="1" s="1"/>
  <c r="I199" i="1" s="1"/>
  <c r="A200" i="1" s="1"/>
  <c r="G441" i="2"/>
  <c r="A442" i="2" s="1"/>
  <c r="E441" i="2"/>
  <c r="F441" i="2"/>
  <c r="C441" i="2"/>
  <c r="D441" i="2"/>
  <c r="B441" i="2"/>
  <c r="B200" i="1" l="1"/>
  <c r="C200" i="1"/>
  <c r="D200" i="1" s="1"/>
  <c r="J200" i="1"/>
  <c r="E442" i="2"/>
  <c r="G442" i="2"/>
  <c r="A443" i="2" s="1"/>
  <c r="F442" i="2"/>
  <c r="B442" i="2"/>
  <c r="C442" i="2"/>
  <c r="D442" i="2"/>
  <c r="K200" i="1" l="1"/>
  <c r="L200" i="1" s="1"/>
  <c r="E200" i="1"/>
  <c r="C443" i="2"/>
  <c r="D443" i="2"/>
  <c r="B443" i="2"/>
  <c r="G443" i="2"/>
  <c r="A444" i="2" s="1"/>
  <c r="E443" i="2"/>
  <c r="F443" i="2"/>
  <c r="C444" i="2" l="1"/>
  <c r="D444" i="2"/>
  <c r="E444" i="2"/>
  <c r="G444" i="2"/>
  <c r="A445" i="2" s="1"/>
  <c r="F444" i="2"/>
  <c r="B444" i="2"/>
  <c r="F200" i="1"/>
  <c r="H200" i="1" s="1"/>
  <c r="I200" i="1" s="1"/>
  <c r="A201" i="1" s="1"/>
  <c r="B201" i="1" l="1"/>
  <c r="C201" i="1"/>
  <c r="D201" i="1" s="1"/>
  <c r="J201" i="1"/>
  <c r="G445" i="2"/>
  <c r="A446" i="2" s="1"/>
  <c r="E445" i="2"/>
  <c r="F445" i="2"/>
  <c r="C445" i="2"/>
  <c r="D445" i="2"/>
  <c r="B445" i="2"/>
  <c r="E201" i="1" l="1"/>
  <c r="K201" i="1"/>
  <c r="L201" i="1" s="1"/>
  <c r="E446" i="2"/>
  <c r="G446" i="2"/>
  <c r="A447" i="2" s="1"/>
  <c r="F446" i="2"/>
  <c r="B446" i="2"/>
  <c r="C446" i="2"/>
  <c r="D446" i="2"/>
  <c r="F201" i="1" l="1"/>
  <c r="H201" i="1" s="1"/>
  <c r="I201" i="1" s="1"/>
  <c r="A202" i="1" s="1"/>
  <c r="C447" i="2"/>
  <c r="D447" i="2"/>
  <c r="B447" i="2"/>
  <c r="G447" i="2"/>
  <c r="A448" i="2" s="1"/>
  <c r="E447" i="2"/>
  <c r="F447" i="2"/>
  <c r="C202" i="1" l="1"/>
  <c r="B202" i="1"/>
  <c r="D202" i="1"/>
  <c r="K202" i="1" s="1"/>
  <c r="L202" i="1" s="1"/>
  <c r="J202" i="1"/>
  <c r="C448" i="2"/>
  <c r="D448" i="2"/>
  <c r="E448" i="2"/>
  <c r="G448" i="2"/>
  <c r="A449" i="2" s="1"/>
  <c r="F448" i="2"/>
  <c r="B448" i="2"/>
  <c r="E202" i="1" l="1"/>
  <c r="C449" i="2"/>
  <c r="D449" i="2"/>
  <c r="B449" i="2"/>
  <c r="G449" i="2"/>
  <c r="A450" i="2" s="1"/>
  <c r="E449" i="2"/>
  <c r="F449" i="2"/>
  <c r="F202" i="1"/>
  <c r="H202" i="1" s="1"/>
  <c r="I202" i="1" s="1"/>
  <c r="A203" i="1" s="1"/>
  <c r="C203" i="1" l="1"/>
  <c r="J203" i="1"/>
  <c r="D203" i="1"/>
  <c r="E203" i="1" s="1"/>
  <c r="B203" i="1"/>
  <c r="E450" i="2"/>
  <c r="G450" i="2"/>
  <c r="A451" i="2" s="1"/>
  <c r="F450" i="2"/>
  <c r="B450" i="2"/>
  <c r="C450" i="2"/>
  <c r="D450" i="2"/>
  <c r="K203" i="1" l="1"/>
  <c r="L203" i="1" s="1"/>
  <c r="F203" i="1"/>
  <c r="H203" i="1" s="1"/>
  <c r="I203" i="1" s="1"/>
  <c r="A204" i="1" s="1"/>
  <c r="G451" i="2"/>
  <c r="A452" i="2" s="1"/>
  <c r="E451" i="2"/>
  <c r="F451" i="2"/>
  <c r="C451" i="2"/>
  <c r="D451" i="2"/>
  <c r="B451" i="2"/>
  <c r="C204" i="1" l="1"/>
  <c r="J204" i="1"/>
  <c r="D204" i="1"/>
  <c r="E204" i="1" s="1"/>
  <c r="B204" i="1"/>
  <c r="E452" i="2"/>
  <c r="G452" i="2"/>
  <c r="A453" i="2" s="1"/>
  <c r="F452" i="2"/>
  <c r="B452" i="2"/>
  <c r="C452" i="2"/>
  <c r="D452" i="2"/>
  <c r="F204" i="1" l="1"/>
  <c r="H204" i="1" s="1"/>
  <c r="I204" i="1" s="1"/>
  <c r="A205" i="1" s="1"/>
  <c r="K204" i="1"/>
  <c r="L204" i="1" s="1"/>
  <c r="C453" i="2"/>
  <c r="D453" i="2"/>
  <c r="B453" i="2"/>
  <c r="G453" i="2"/>
  <c r="A454" i="2" s="1"/>
  <c r="E453" i="2"/>
  <c r="F453" i="2"/>
  <c r="B205" i="1" l="1"/>
  <c r="C205" i="1"/>
  <c r="D205" i="1" s="1"/>
  <c r="J205" i="1"/>
  <c r="C454" i="2"/>
  <c r="D454" i="2"/>
  <c r="E454" i="2"/>
  <c r="G454" i="2"/>
  <c r="A455" i="2" s="1"/>
  <c r="F454" i="2"/>
  <c r="B454" i="2"/>
  <c r="E205" i="1" l="1"/>
  <c r="K205" i="1"/>
  <c r="L205" i="1" s="1"/>
  <c r="G455" i="2"/>
  <c r="A456" i="2" s="1"/>
  <c r="E455" i="2"/>
  <c r="F455" i="2"/>
  <c r="C455" i="2"/>
  <c r="D455" i="2"/>
  <c r="B455" i="2"/>
  <c r="E456" i="2" l="1"/>
  <c r="G456" i="2"/>
  <c r="A457" i="2" s="1"/>
  <c r="F456" i="2"/>
  <c r="B456" i="2"/>
  <c r="C456" i="2"/>
  <c r="D456" i="2"/>
  <c r="F205" i="1"/>
  <c r="H205" i="1" s="1"/>
  <c r="I205" i="1" s="1"/>
  <c r="A206" i="1" s="1"/>
  <c r="C206" i="1" l="1"/>
  <c r="B206" i="1"/>
  <c r="D206" i="1"/>
  <c r="K206" i="1" s="1"/>
  <c r="L206" i="1" s="1"/>
  <c r="J206" i="1"/>
  <c r="G457" i="2"/>
  <c r="A458" i="2" s="1"/>
  <c r="E457" i="2"/>
  <c r="F457" i="2"/>
  <c r="C457" i="2"/>
  <c r="D457" i="2"/>
  <c r="B457" i="2"/>
  <c r="E206" i="1" l="1"/>
  <c r="C458" i="2"/>
  <c r="D458" i="2"/>
  <c r="E458" i="2"/>
  <c r="G458" i="2"/>
  <c r="A459" i="2" s="1"/>
  <c r="F458" i="2"/>
  <c r="B458" i="2"/>
  <c r="F206" i="1"/>
  <c r="H206" i="1" s="1"/>
  <c r="I206" i="1" s="1"/>
  <c r="A207" i="1" s="1"/>
  <c r="C207" i="1" l="1"/>
  <c r="J207" i="1"/>
  <c r="D207" i="1"/>
  <c r="E207" i="1" s="1"/>
  <c r="B207" i="1"/>
  <c r="C459" i="2"/>
  <c r="D459" i="2"/>
  <c r="B459" i="2"/>
  <c r="G459" i="2"/>
  <c r="A460" i="2" s="1"/>
  <c r="E459" i="2"/>
  <c r="F459" i="2"/>
  <c r="K207" i="1" l="1"/>
  <c r="L207" i="1" s="1"/>
  <c r="F207" i="1"/>
  <c r="H207" i="1" s="1"/>
  <c r="I207" i="1" s="1"/>
  <c r="A208" i="1" s="1"/>
  <c r="E460" i="2"/>
  <c r="G460" i="2"/>
  <c r="A461" i="2" s="1"/>
  <c r="F460" i="2"/>
  <c r="B460" i="2"/>
  <c r="C460" i="2"/>
  <c r="D460" i="2"/>
  <c r="J208" i="1" l="1"/>
  <c r="C208" i="1"/>
  <c r="D208" i="1" s="1"/>
  <c r="B208" i="1"/>
  <c r="G461" i="2"/>
  <c r="A462" i="2" s="1"/>
  <c r="E461" i="2"/>
  <c r="F461" i="2"/>
  <c r="C461" i="2"/>
  <c r="D461" i="2"/>
  <c r="B461" i="2"/>
  <c r="E208" i="1" l="1"/>
  <c r="K208" i="1"/>
  <c r="L208" i="1" s="1"/>
  <c r="E462" i="2"/>
  <c r="G462" i="2"/>
  <c r="A463" i="2" s="1"/>
  <c r="F462" i="2"/>
  <c r="B462" i="2"/>
  <c r="C462" i="2"/>
  <c r="D462" i="2"/>
  <c r="F208" i="1" l="1"/>
  <c r="H208" i="1" s="1"/>
  <c r="I208" i="1" s="1"/>
  <c r="A209" i="1" s="1"/>
  <c r="C463" i="2"/>
  <c r="D463" i="2"/>
  <c r="B463" i="2"/>
  <c r="G463" i="2"/>
  <c r="A464" i="2" s="1"/>
  <c r="E463" i="2"/>
  <c r="F463" i="2"/>
  <c r="J209" i="1" l="1"/>
  <c r="C209" i="1"/>
  <c r="D209" i="1" s="1"/>
  <c r="B209" i="1"/>
  <c r="C464" i="2"/>
  <c r="D464" i="2"/>
  <c r="E464" i="2"/>
  <c r="G464" i="2"/>
  <c r="A465" i="2" s="1"/>
  <c r="F464" i="2"/>
  <c r="B464" i="2"/>
  <c r="E209" i="1" l="1"/>
  <c r="K209" i="1"/>
  <c r="L209" i="1" s="1"/>
  <c r="G465" i="2"/>
  <c r="A466" i="2" s="1"/>
  <c r="E465" i="2"/>
  <c r="F465" i="2"/>
  <c r="C465" i="2"/>
  <c r="D465" i="2"/>
  <c r="B465" i="2"/>
  <c r="E466" i="2" l="1"/>
  <c r="G466" i="2"/>
  <c r="A467" i="2" s="1"/>
  <c r="F466" i="2"/>
  <c r="B466" i="2"/>
  <c r="C466" i="2"/>
  <c r="D466" i="2"/>
  <c r="F209" i="1"/>
  <c r="H209" i="1" s="1"/>
  <c r="I209" i="1" s="1"/>
  <c r="A210" i="1" s="1"/>
  <c r="J210" i="1" l="1"/>
  <c r="C210" i="1"/>
  <c r="D210" i="1" s="1"/>
  <c r="B210" i="1"/>
  <c r="G467" i="2"/>
  <c r="A468" i="2" s="1"/>
  <c r="E467" i="2"/>
  <c r="F467" i="2"/>
  <c r="C467" i="2"/>
  <c r="D467" i="2"/>
  <c r="B467" i="2"/>
  <c r="E210" i="1" l="1"/>
  <c r="K210" i="1"/>
  <c r="L210" i="1" s="1"/>
  <c r="C468" i="2"/>
  <c r="D468" i="2"/>
  <c r="E468" i="2"/>
  <c r="G468" i="2"/>
  <c r="A469" i="2" s="1"/>
  <c r="F468" i="2"/>
  <c r="B468" i="2"/>
  <c r="F210" i="1" l="1"/>
  <c r="H210" i="1" s="1"/>
  <c r="I210" i="1" s="1"/>
  <c r="A211" i="1" s="1"/>
  <c r="C469" i="2"/>
  <c r="D469" i="2"/>
  <c r="B469" i="2"/>
  <c r="G469" i="2"/>
  <c r="A470" i="2" s="1"/>
  <c r="E469" i="2"/>
  <c r="F469" i="2"/>
  <c r="J211" i="1" l="1"/>
  <c r="C211" i="1"/>
  <c r="D211" i="1" s="1"/>
  <c r="B211" i="1"/>
  <c r="C470" i="2"/>
  <c r="D470" i="2"/>
  <c r="E470" i="2"/>
  <c r="G470" i="2"/>
  <c r="A471" i="2" s="1"/>
  <c r="F470" i="2"/>
  <c r="B470" i="2"/>
  <c r="K211" i="1" l="1"/>
  <c r="L211" i="1" s="1"/>
  <c r="E211" i="1"/>
  <c r="G471" i="2"/>
  <c r="A472" i="2" s="1"/>
  <c r="E471" i="2"/>
  <c r="F471" i="2"/>
  <c r="C471" i="2"/>
  <c r="D471" i="2"/>
  <c r="B471" i="2"/>
  <c r="E472" i="2" l="1"/>
  <c r="G472" i="2"/>
  <c r="A473" i="2" s="1"/>
  <c r="F472" i="2"/>
  <c r="B472" i="2"/>
  <c r="C472" i="2"/>
  <c r="D472" i="2"/>
  <c r="F211" i="1"/>
  <c r="H211" i="1" s="1"/>
  <c r="I211" i="1" s="1"/>
  <c r="A212" i="1" s="1"/>
  <c r="C212" i="1" l="1"/>
  <c r="J212" i="1"/>
  <c r="D212" i="1"/>
  <c r="E212" i="1" s="1"/>
  <c r="B212" i="1"/>
  <c r="G473" i="2"/>
  <c r="A474" i="2" s="1"/>
  <c r="E473" i="2"/>
  <c r="F473" i="2"/>
  <c r="C473" i="2"/>
  <c r="D473" i="2"/>
  <c r="B473" i="2"/>
  <c r="K212" i="1" l="1"/>
  <c r="L212" i="1" s="1"/>
  <c r="F212" i="1"/>
  <c r="H212" i="1" s="1"/>
  <c r="I212" i="1" s="1"/>
  <c r="A213" i="1" s="1"/>
  <c r="C474" i="2"/>
  <c r="D474" i="2"/>
  <c r="E474" i="2"/>
  <c r="G474" i="2"/>
  <c r="A475" i="2" s="1"/>
  <c r="F474" i="2"/>
  <c r="B474" i="2"/>
  <c r="C213" i="1" l="1"/>
  <c r="D213" i="1" s="1"/>
  <c r="E213" i="1" s="1"/>
  <c r="J213" i="1"/>
  <c r="B213" i="1"/>
  <c r="C475" i="2"/>
  <c r="D475" i="2"/>
  <c r="B475" i="2"/>
  <c r="G475" i="2"/>
  <c r="A476" i="2" s="1"/>
  <c r="E475" i="2"/>
  <c r="F475" i="2"/>
  <c r="F213" i="1" l="1"/>
  <c r="H213" i="1" s="1"/>
  <c r="I213" i="1" s="1"/>
  <c r="A214" i="1" s="1"/>
  <c r="K213" i="1"/>
  <c r="L213" i="1" s="1"/>
  <c r="C476" i="2"/>
  <c r="D476" i="2"/>
  <c r="E476" i="2"/>
  <c r="G476" i="2"/>
  <c r="A477" i="2" s="1"/>
  <c r="F476" i="2"/>
  <c r="B476" i="2"/>
  <c r="J214" i="1" l="1"/>
  <c r="C214" i="1"/>
  <c r="D214" i="1" s="1"/>
  <c r="B214" i="1"/>
  <c r="G477" i="2"/>
  <c r="A478" i="2" s="1"/>
  <c r="E477" i="2"/>
  <c r="F477" i="2"/>
  <c r="C477" i="2"/>
  <c r="D477" i="2"/>
  <c r="B477" i="2"/>
  <c r="E214" i="1" l="1"/>
  <c r="K214" i="1"/>
  <c r="L214" i="1" s="1"/>
  <c r="C478" i="2"/>
  <c r="D478" i="2"/>
  <c r="E478" i="2"/>
  <c r="G478" i="2"/>
  <c r="A479" i="2" s="1"/>
  <c r="F478" i="2"/>
  <c r="B478" i="2"/>
  <c r="F214" i="1" l="1"/>
  <c r="H214" i="1" s="1"/>
  <c r="I214" i="1" s="1"/>
  <c r="A215" i="1" s="1"/>
  <c r="C479" i="2"/>
  <c r="D479" i="2"/>
  <c r="B479" i="2"/>
  <c r="G479" i="2"/>
  <c r="A480" i="2" s="1"/>
  <c r="E479" i="2"/>
  <c r="F479" i="2"/>
  <c r="B215" i="1" l="1"/>
  <c r="C215" i="1"/>
  <c r="D215" i="1" s="1"/>
  <c r="J215" i="1"/>
  <c r="C480" i="2"/>
  <c r="D480" i="2"/>
  <c r="E480" i="2"/>
  <c r="G480" i="2"/>
  <c r="A481" i="2" s="1"/>
  <c r="F480" i="2"/>
  <c r="B480" i="2"/>
  <c r="K215" i="1" l="1"/>
  <c r="L215" i="1" s="1"/>
  <c r="E215" i="1"/>
  <c r="G481" i="2"/>
  <c r="A482" i="2" s="1"/>
  <c r="E481" i="2"/>
  <c r="F481" i="2"/>
  <c r="C481" i="2"/>
  <c r="D481" i="2"/>
  <c r="B481" i="2"/>
  <c r="E482" i="2" l="1"/>
  <c r="G482" i="2"/>
  <c r="A483" i="2" s="1"/>
  <c r="F482" i="2"/>
  <c r="B482" i="2"/>
  <c r="C482" i="2"/>
  <c r="D482" i="2"/>
  <c r="F215" i="1"/>
  <c r="H215" i="1"/>
  <c r="I215" i="1" s="1"/>
  <c r="A216" i="1" s="1"/>
  <c r="D216" i="1" l="1"/>
  <c r="H216" i="1"/>
  <c r="E216" i="1"/>
  <c r="L216" i="1"/>
  <c r="K216" i="1"/>
  <c r="I216" i="1"/>
  <c r="A217" i="1" s="1"/>
  <c r="C216" i="1"/>
  <c r="F216" i="1"/>
  <c r="B216" i="1"/>
  <c r="J216" i="1"/>
  <c r="G483" i="2"/>
  <c r="A484" i="2" s="1"/>
  <c r="E483" i="2"/>
  <c r="F483" i="2"/>
  <c r="C483" i="2"/>
  <c r="D483" i="2"/>
  <c r="B483" i="2"/>
  <c r="C484" i="2" l="1"/>
  <c r="D484" i="2"/>
  <c r="E484" i="2"/>
  <c r="G484" i="2"/>
  <c r="A485" i="2" s="1"/>
  <c r="F484" i="2"/>
  <c r="B484" i="2"/>
  <c r="E217" i="1"/>
  <c r="I217" i="1"/>
  <c r="A218" i="1" s="1"/>
  <c r="C217" i="1"/>
  <c r="F217" i="1"/>
  <c r="K217" i="1"/>
  <c r="J217" i="1"/>
  <c r="D217" i="1"/>
  <c r="H217" i="1"/>
  <c r="B217" i="1"/>
  <c r="L217" i="1"/>
  <c r="F218" i="1" l="1"/>
  <c r="D218" i="1"/>
  <c r="H218" i="1"/>
  <c r="K218" i="1"/>
  <c r="J218" i="1"/>
  <c r="E218" i="1"/>
  <c r="I218" i="1"/>
  <c r="A219" i="1" s="1"/>
  <c r="C218" i="1"/>
  <c r="B218" i="1"/>
  <c r="L218" i="1"/>
  <c r="C485" i="2"/>
  <c r="D485" i="2"/>
  <c r="B485" i="2"/>
  <c r="G485" i="2"/>
  <c r="A486" i="2" s="1"/>
  <c r="E485" i="2"/>
  <c r="F485" i="2"/>
  <c r="H219" i="1" l="1"/>
  <c r="E219" i="1"/>
  <c r="I219" i="1"/>
  <c r="A220" i="1" s="1"/>
  <c r="B219" i="1"/>
  <c r="L219" i="1"/>
  <c r="C219" i="1"/>
  <c r="F219" i="1"/>
  <c r="D219" i="1"/>
  <c r="K219" i="1"/>
  <c r="J219" i="1"/>
  <c r="E486" i="2"/>
  <c r="G486" i="2"/>
  <c r="A487" i="2" s="1"/>
  <c r="F486" i="2"/>
  <c r="B486" i="2"/>
  <c r="C486" i="2"/>
  <c r="D486" i="2"/>
  <c r="I220" i="1" l="1"/>
  <c r="A221" i="1" s="1"/>
  <c r="C220" i="1"/>
  <c r="F220" i="1"/>
  <c r="B220" i="1"/>
  <c r="L220" i="1"/>
  <c r="D220" i="1"/>
  <c r="H220" i="1"/>
  <c r="E220" i="1"/>
  <c r="K220" i="1"/>
  <c r="J220" i="1"/>
  <c r="G487" i="2"/>
  <c r="A488" i="2" s="1"/>
  <c r="E487" i="2"/>
  <c r="F487" i="2"/>
  <c r="C487" i="2"/>
  <c r="D487" i="2"/>
  <c r="B487" i="2"/>
  <c r="D221" i="1" l="1"/>
  <c r="H221" i="1"/>
  <c r="B221" i="1"/>
  <c r="K221" i="1"/>
  <c r="E221" i="1"/>
  <c r="I221" i="1"/>
  <c r="A222" i="1" s="1"/>
  <c r="C221" i="1"/>
  <c r="F221" i="1"/>
  <c r="L221" i="1"/>
  <c r="J221" i="1"/>
  <c r="C488" i="2"/>
  <c r="D488" i="2"/>
  <c r="E488" i="2"/>
  <c r="G488" i="2"/>
  <c r="A489" i="2" s="1"/>
  <c r="F488" i="2"/>
  <c r="B488" i="2"/>
  <c r="G489" i="2" l="1"/>
  <c r="A490" i="2" s="1"/>
  <c r="E489" i="2"/>
  <c r="F489" i="2"/>
  <c r="C489" i="2"/>
  <c r="D489" i="2"/>
  <c r="B489" i="2"/>
  <c r="F222" i="1"/>
  <c r="D222" i="1"/>
  <c r="H222" i="1"/>
  <c r="K222" i="1"/>
  <c r="J222" i="1"/>
  <c r="E222" i="1"/>
  <c r="I222" i="1"/>
  <c r="A223" i="1" s="1"/>
  <c r="C222" i="1"/>
  <c r="B222" i="1"/>
  <c r="L222" i="1"/>
  <c r="H223" i="1" l="1"/>
  <c r="E223" i="1"/>
  <c r="I223" i="1"/>
  <c r="A224" i="1" s="1"/>
  <c r="B223" i="1"/>
  <c r="L223" i="1"/>
  <c r="C223" i="1"/>
  <c r="F223" i="1"/>
  <c r="D223" i="1"/>
  <c r="K223" i="1"/>
  <c r="J223" i="1"/>
  <c r="C490" i="2"/>
  <c r="D490" i="2"/>
  <c r="E490" i="2"/>
  <c r="G490" i="2"/>
  <c r="A491" i="2" s="1"/>
  <c r="F490" i="2"/>
  <c r="B490" i="2"/>
  <c r="I224" i="1" l="1"/>
  <c r="A225" i="1" s="1"/>
  <c r="C224" i="1"/>
  <c r="F224" i="1"/>
  <c r="B224" i="1"/>
  <c r="K224" i="1"/>
  <c r="D224" i="1"/>
  <c r="H224" i="1"/>
  <c r="E224" i="1"/>
  <c r="L224" i="1"/>
  <c r="J224" i="1"/>
  <c r="C491" i="2"/>
  <c r="D491" i="2"/>
  <c r="B491" i="2"/>
  <c r="G491" i="2"/>
  <c r="A492" i="2" s="1"/>
  <c r="E491" i="2"/>
  <c r="F491" i="2"/>
  <c r="D225" i="1" l="1"/>
  <c r="H225" i="1"/>
  <c r="B225" i="1"/>
  <c r="L225" i="1"/>
  <c r="E225" i="1"/>
  <c r="I225" i="1"/>
  <c r="A226" i="1" s="1"/>
  <c r="C225" i="1"/>
  <c r="F225" i="1"/>
  <c r="K225" i="1"/>
  <c r="J225" i="1"/>
  <c r="E492" i="2"/>
  <c r="G492" i="2"/>
  <c r="A493" i="2" s="1"/>
  <c r="F492" i="2"/>
  <c r="B492" i="2"/>
  <c r="C492" i="2"/>
  <c r="D492" i="2"/>
  <c r="C493" i="2" l="1"/>
  <c r="D493" i="2"/>
  <c r="B493" i="2"/>
  <c r="G493" i="2"/>
  <c r="A494" i="2" s="1"/>
  <c r="E493" i="2"/>
  <c r="F493" i="2"/>
  <c r="F226" i="1"/>
  <c r="D226" i="1"/>
  <c r="H226" i="1"/>
  <c r="K226" i="1"/>
  <c r="J226" i="1"/>
  <c r="E226" i="1"/>
  <c r="I226" i="1"/>
  <c r="A227" i="1" s="1"/>
  <c r="C226" i="1"/>
  <c r="B226" i="1"/>
  <c r="L226" i="1"/>
  <c r="H227" i="1" l="1"/>
  <c r="E227" i="1"/>
  <c r="I227" i="1"/>
  <c r="A228" i="1" s="1"/>
  <c r="B227" i="1"/>
  <c r="K227" i="1"/>
  <c r="C227" i="1"/>
  <c r="F227" i="1"/>
  <c r="D227" i="1"/>
  <c r="L227" i="1"/>
  <c r="J227" i="1"/>
  <c r="C494" i="2"/>
  <c r="D494" i="2"/>
  <c r="E494" i="2"/>
  <c r="G494" i="2"/>
  <c r="A495" i="2" s="1"/>
  <c r="F494" i="2"/>
  <c r="B494" i="2"/>
  <c r="I228" i="1" l="1"/>
  <c r="A229" i="1" s="1"/>
  <c r="C228" i="1"/>
  <c r="F228" i="1"/>
  <c r="B228" i="1"/>
  <c r="J228" i="1"/>
  <c r="D228" i="1"/>
  <c r="H228" i="1"/>
  <c r="E228" i="1"/>
  <c r="L228" i="1"/>
  <c r="K228" i="1"/>
  <c r="C495" i="2"/>
  <c r="D495" i="2"/>
  <c r="B495" i="2"/>
  <c r="G495" i="2"/>
  <c r="A496" i="2" s="1"/>
  <c r="E495" i="2"/>
  <c r="F495" i="2"/>
  <c r="D229" i="1" l="1"/>
  <c r="H229" i="1"/>
  <c r="B229" i="1"/>
  <c r="L229" i="1"/>
  <c r="E229" i="1"/>
  <c r="I229" i="1"/>
  <c r="A230" i="1" s="1"/>
  <c r="C229" i="1"/>
  <c r="F229" i="1"/>
  <c r="K229" i="1"/>
  <c r="J229" i="1"/>
  <c r="E496" i="2"/>
  <c r="G496" i="2"/>
  <c r="A497" i="2" s="1"/>
  <c r="F496" i="2"/>
  <c r="B496" i="2"/>
  <c r="C496" i="2"/>
  <c r="D496" i="2"/>
  <c r="C497" i="2" l="1"/>
  <c r="D497" i="2"/>
  <c r="B497" i="2"/>
  <c r="G497" i="2"/>
  <c r="A498" i="2" s="1"/>
  <c r="E497" i="2"/>
  <c r="F497" i="2"/>
  <c r="F230" i="1"/>
  <c r="D230" i="1"/>
  <c r="H230" i="1"/>
  <c r="K230" i="1"/>
  <c r="J230" i="1"/>
  <c r="E230" i="1"/>
  <c r="I230" i="1"/>
  <c r="A231" i="1" s="1"/>
  <c r="C230" i="1"/>
  <c r="B230" i="1"/>
  <c r="L230" i="1"/>
  <c r="H231" i="1" l="1"/>
  <c r="E231" i="1"/>
  <c r="I231" i="1"/>
  <c r="A232" i="1" s="1"/>
  <c r="B231" i="1"/>
  <c r="L231" i="1"/>
  <c r="C231" i="1"/>
  <c r="F231" i="1"/>
  <c r="D231" i="1"/>
  <c r="K231" i="1"/>
  <c r="J231" i="1"/>
  <c r="C498" i="2"/>
  <c r="D498" i="2"/>
  <c r="E498" i="2"/>
  <c r="G498" i="2"/>
  <c r="A499" i="2" s="1"/>
  <c r="F498" i="2"/>
  <c r="B498" i="2"/>
  <c r="I232" i="1" l="1"/>
  <c r="A233" i="1" s="1"/>
  <c r="C232" i="1"/>
  <c r="F232" i="1"/>
  <c r="B232" i="1"/>
  <c r="J232" i="1"/>
  <c r="D232" i="1"/>
  <c r="H232" i="1"/>
  <c r="E232" i="1"/>
  <c r="L232" i="1"/>
  <c r="K232" i="1"/>
  <c r="C499" i="2"/>
  <c r="D499" i="2"/>
  <c r="B499" i="2"/>
  <c r="G499" i="2"/>
  <c r="A500" i="2" s="1"/>
  <c r="E499" i="2"/>
  <c r="F499" i="2"/>
  <c r="D233" i="1" l="1"/>
  <c r="H233" i="1"/>
  <c r="B233" i="1"/>
  <c r="L233" i="1"/>
  <c r="E233" i="1"/>
  <c r="I233" i="1"/>
  <c r="A234" i="1" s="1"/>
  <c r="C233" i="1"/>
  <c r="F233" i="1"/>
  <c r="K233" i="1"/>
  <c r="J233" i="1"/>
  <c r="E500" i="2"/>
  <c r="G500" i="2"/>
  <c r="A501" i="2" s="1"/>
  <c r="F500" i="2"/>
  <c r="B500" i="2"/>
  <c r="C500" i="2"/>
  <c r="D500" i="2"/>
  <c r="C501" i="2" l="1"/>
  <c r="D501" i="2"/>
  <c r="B501" i="2"/>
  <c r="G501" i="2"/>
  <c r="A502" i="2" s="1"/>
  <c r="E501" i="2"/>
  <c r="F501" i="2"/>
  <c r="F234" i="1"/>
  <c r="D234" i="1"/>
  <c r="C234" i="1"/>
  <c r="K234" i="1"/>
  <c r="J234" i="1"/>
  <c r="E234" i="1"/>
  <c r="I234" i="1"/>
  <c r="A235" i="1" s="1"/>
  <c r="H234" i="1"/>
  <c r="B234" i="1"/>
  <c r="L234" i="1"/>
  <c r="H235" i="1" l="1"/>
  <c r="E235" i="1"/>
  <c r="B235" i="1"/>
  <c r="L235" i="1"/>
  <c r="C235" i="1"/>
  <c r="F235" i="1"/>
  <c r="I235" i="1"/>
  <c r="A236" i="1" s="1"/>
  <c r="D235" i="1"/>
  <c r="K235" i="1"/>
  <c r="J235" i="1"/>
  <c r="C502" i="2"/>
  <c r="D502" i="2"/>
  <c r="E502" i="2"/>
  <c r="G502" i="2"/>
  <c r="A503" i="2" s="1"/>
  <c r="F502" i="2"/>
  <c r="B502" i="2"/>
  <c r="I236" i="1" l="1"/>
  <c r="A237" i="1" s="1"/>
  <c r="C236" i="1"/>
  <c r="F236" i="1"/>
  <c r="B236" i="1"/>
  <c r="L236" i="1"/>
  <c r="D236" i="1"/>
  <c r="H236" i="1"/>
  <c r="E236" i="1"/>
  <c r="K236" i="1"/>
  <c r="J236" i="1"/>
  <c r="C503" i="2"/>
  <c r="D503" i="2"/>
  <c r="B503" i="2"/>
  <c r="G503" i="2"/>
  <c r="A504" i="2" s="1"/>
  <c r="E503" i="2"/>
  <c r="F503" i="2"/>
  <c r="D237" i="1" l="1"/>
  <c r="H237" i="1"/>
  <c r="B237" i="1"/>
  <c r="K237" i="1"/>
  <c r="E237" i="1"/>
  <c r="I237" i="1"/>
  <c r="A238" i="1" s="1"/>
  <c r="C237" i="1"/>
  <c r="F237" i="1"/>
  <c r="L237" i="1"/>
  <c r="J237" i="1"/>
  <c r="E504" i="2"/>
  <c r="G504" i="2"/>
  <c r="A505" i="2" s="1"/>
  <c r="F504" i="2"/>
  <c r="B504" i="2"/>
  <c r="C504" i="2"/>
  <c r="D504" i="2"/>
  <c r="C505" i="2" l="1"/>
  <c r="D505" i="2"/>
  <c r="B505" i="2"/>
  <c r="G505" i="2"/>
  <c r="A506" i="2" s="1"/>
  <c r="E505" i="2"/>
  <c r="F505" i="2"/>
  <c r="E238" i="1"/>
  <c r="I238" i="1"/>
  <c r="A239" i="1" s="1"/>
  <c r="C238" i="1"/>
  <c r="B238" i="1"/>
  <c r="L238" i="1"/>
  <c r="F238" i="1"/>
  <c r="D238" i="1"/>
  <c r="H238" i="1"/>
  <c r="K238" i="1"/>
  <c r="J238" i="1"/>
  <c r="C239" i="1" l="1"/>
  <c r="F239" i="1"/>
  <c r="I239" i="1"/>
  <c r="A240" i="1" s="1"/>
  <c r="D239" i="1"/>
  <c r="K239" i="1"/>
  <c r="J239" i="1"/>
  <c r="H239" i="1"/>
  <c r="E239" i="1"/>
  <c r="B239" i="1"/>
  <c r="L239" i="1"/>
  <c r="C506" i="2"/>
  <c r="D506" i="2"/>
  <c r="E506" i="2"/>
  <c r="G506" i="2"/>
  <c r="A507" i="2" s="1"/>
  <c r="F506" i="2"/>
  <c r="B506" i="2"/>
  <c r="D240" i="1" l="1"/>
  <c r="H240" i="1"/>
  <c r="E240" i="1"/>
  <c r="L240" i="1"/>
  <c r="J240" i="1"/>
  <c r="I240" i="1"/>
  <c r="A241" i="1" s="1"/>
  <c r="C240" i="1"/>
  <c r="F240" i="1"/>
  <c r="B240" i="1"/>
  <c r="K240" i="1"/>
  <c r="C507" i="2"/>
  <c r="D507" i="2"/>
  <c r="B507" i="2"/>
  <c r="G507" i="2"/>
  <c r="A508" i="2" s="1"/>
  <c r="E507" i="2"/>
  <c r="F507" i="2"/>
  <c r="E508" i="2" l="1"/>
  <c r="G508" i="2"/>
  <c r="A509" i="2" s="1"/>
  <c r="F508" i="2"/>
  <c r="B508" i="2"/>
  <c r="C508" i="2"/>
  <c r="D508" i="2"/>
  <c r="D241" i="1"/>
  <c r="H241" i="1"/>
  <c r="B241" i="1"/>
  <c r="L241" i="1"/>
  <c r="E241" i="1"/>
  <c r="I241" i="1"/>
  <c r="A242" i="1" s="1"/>
  <c r="C241" i="1"/>
  <c r="F241" i="1"/>
  <c r="K241" i="1"/>
  <c r="J241" i="1"/>
  <c r="F242" i="1" l="1"/>
  <c r="D242" i="1"/>
  <c r="C242" i="1"/>
  <c r="K242" i="1"/>
  <c r="J242" i="1"/>
  <c r="E242" i="1"/>
  <c r="I242" i="1"/>
  <c r="A243" i="1" s="1"/>
  <c r="H242" i="1"/>
  <c r="B242" i="1"/>
  <c r="L242" i="1"/>
  <c r="C509" i="2"/>
  <c r="D509" i="2"/>
  <c r="B509" i="2"/>
  <c r="G509" i="2"/>
  <c r="A510" i="2" s="1"/>
  <c r="E509" i="2"/>
  <c r="F509" i="2"/>
  <c r="E510" i="2" l="1"/>
  <c r="G510" i="2"/>
  <c r="A511" i="2" s="1"/>
  <c r="F510" i="2"/>
  <c r="B510" i="2"/>
  <c r="C510" i="2"/>
  <c r="D510" i="2"/>
  <c r="H243" i="1"/>
  <c r="E243" i="1"/>
  <c r="B243" i="1"/>
  <c r="K243" i="1"/>
  <c r="C243" i="1"/>
  <c r="F243" i="1"/>
  <c r="I243" i="1"/>
  <c r="A244" i="1" s="1"/>
  <c r="D243" i="1"/>
  <c r="L243" i="1"/>
  <c r="J243" i="1"/>
  <c r="I244" i="1" l="1"/>
  <c r="A245" i="1" s="1"/>
  <c r="C244" i="1"/>
  <c r="F244" i="1"/>
  <c r="B244" i="1"/>
  <c r="J244" i="1"/>
  <c r="D244" i="1"/>
  <c r="H244" i="1"/>
  <c r="E244" i="1"/>
  <c r="L244" i="1"/>
  <c r="K244" i="1"/>
  <c r="G511" i="2"/>
  <c r="A512" i="2" s="1"/>
  <c r="E511" i="2"/>
  <c r="F511" i="2"/>
  <c r="C511" i="2"/>
  <c r="D511" i="2"/>
  <c r="B511" i="2"/>
  <c r="C512" i="2" l="1"/>
  <c r="D512" i="2"/>
  <c r="E512" i="2"/>
  <c r="G512" i="2"/>
  <c r="A513" i="2" s="1"/>
  <c r="F512" i="2"/>
  <c r="B512" i="2"/>
  <c r="D245" i="1"/>
  <c r="H245" i="1"/>
  <c r="B245" i="1"/>
  <c r="L245" i="1"/>
  <c r="E245" i="1"/>
  <c r="I245" i="1"/>
  <c r="A246" i="1" s="1"/>
  <c r="C245" i="1"/>
  <c r="F245" i="1"/>
  <c r="K245" i="1"/>
  <c r="J245" i="1"/>
  <c r="F246" i="1" l="1"/>
  <c r="D246" i="1"/>
  <c r="C246" i="1"/>
  <c r="K246" i="1"/>
  <c r="J246" i="1"/>
  <c r="E246" i="1"/>
  <c r="I246" i="1"/>
  <c r="A247" i="1" s="1"/>
  <c r="H246" i="1"/>
  <c r="B246" i="1"/>
  <c r="L246" i="1"/>
  <c r="C513" i="2"/>
  <c r="D513" i="2"/>
  <c r="B513" i="2"/>
  <c r="G513" i="2"/>
  <c r="A514" i="2" s="1"/>
  <c r="E513" i="2"/>
  <c r="F513" i="2"/>
  <c r="H247" i="1" l="1"/>
  <c r="E247" i="1"/>
  <c r="I247" i="1"/>
  <c r="A248" i="1" s="1"/>
  <c r="B247" i="1"/>
  <c r="L247" i="1"/>
  <c r="C247" i="1"/>
  <c r="F247" i="1"/>
  <c r="D247" i="1"/>
  <c r="K247" i="1"/>
  <c r="J247" i="1"/>
  <c r="C514" i="2"/>
  <c r="D514" i="2"/>
  <c r="E514" i="2"/>
  <c r="G514" i="2"/>
  <c r="A515" i="2" s="1"/>
  <c r="F514" i="2"/>
  <c r="B514" i="2"/>
  <c r="I248" i="1" l="1"/>
  <c r="A249" i="1" s="1"/>
  <c r="C248" i="1"/>
  <c r="F248" i="1"/>
  <c r="B248" i="1"/>
  <c r="J248" i="1"/>
  <c r="D248" i="1"/>
  <c r="H248" i="1"/>
  <c r="E248" i="1"/>
  <c r="L248" i="1"/>
  <c r="K248" i="1"/>
  <c r="C515" i="2"/>
  <c r="D515" i="2"/>
  <c r="B515" i="2"/>
  <c r="G515" i="2"/>
  <c r="A516" i="2" s="1"/>
  <c r="E515" i="2"/>
  <c r="F515" i="2"/>
  <c r="D249" i="1" l="1"/>
  <c r="H249" i="1"/>
  <c r="B249" i="1"/>
  <c r="L249" i="1"/>
  <c r="E249" i="1"/>
  <c r="I249" i="1"/>
  <c r="A250" i="1" s="1"/>
  <c r="C249" i="1"/>
  <c r="F249" i="1"/>
  <c r="K249" i="1"/>
  <c r="J249" i="1"/>
  <c r="E516" i="2"/>
  <c r="G516" i="2"/>
  <c r="A517" i="2" s="1"/>
  <c r="F516" i="2"/>
  <c r="B516" i="2"/>
  <c r="C516" i="2"/>
  <c r="D516" i="2"/>
  <c r="C517" i="2" l="1"/>
  <c r="D517" i="2"/>
  <c r="B517" i="2"/>
  <c r="G517" i="2"/>
  <c r="A518" i="2" s="1"/>
  <c r="E517" i="2"/>
  <c r="F517" i="2"/>
  <c r="F250" i="1"/>
  <c r="D250" i="1"/>
  <c r="C250" i="1"/>
  <c r="K250" i="1"/>
  <c r="J250" i="1"/>
  <c r="E250" i="1"/>
  <c r="I250" i="1"/>
  <c r="A251" i="1" s="1"/>
  <c r="H250" i="1"/>
  <c r="B250" i="1"/>
  <c r="L250" i="1"/>
  <c r="H251" i="1" l="1"/>
  <c r="E251" i="1"/>
  <c r="B251" i="1"/>
  <c r="L251" i="1"/>
  <c r="C251" i="1"/>
  <c r="F251" i="1"/>
  <c r="I251" i="1"/>
  <c r="A252" i="1" s="1"/>
  <c r="D251" i="1"/>
  <c r="K251" i="1"/>
  <c r="J251" i="1"/>
  <c r="C518" i="2"/>
  <c r="D518" i="2"/>
  <c r="E518" i="2"/>
  <c r="G518" i="2"/>
  <c r="A519" i="2" s="1"/>
  <c r="F518" i="2"/>
  <c r="B518" i="2"/>
  <c r="I252" i="1" l="1"/>
  <c r="A253" i="1" s="1"/>
  <c r="C252" i="1"/>
  <c r="F252" i="1"/>
  <c r="B252" i="1"/>
  <c r="L252" i="1"/>
  <c r="D252" i="1"/>
  <c r="H252" i="1"/>
  <c r="E252" i="1"/>
  <c r="K252" i="1"/>
  <c r="J252" i="1"/>
  <c r="C519" i="2"/>
  <c r="D519" i="2"/>
  <c r="B519" i="2"/>
  <c r="G519" i="2"/>
  <c r="A520" i="2" s="1"/>
  <c r="E519" i="2"/>
  <c r="F519" i="2"/>
  <c r="D253" i="1" l="1"/>
  <c r="H253" i="1"/>
  <c r="B253" i="1"/>
  <c r="K253" i="1"/>
  <c r="E253" i="1"/>
  <c r="I253" i="1"/>
  <c r="A254" i="1" s="1"/>
  <c r="C253" i="1"/>
  <c r="F253" i="1"/>
  <c r="L253" i="1"/>
  <c r="J253" i="1"/>
  <c r="E520" i="2"/>
  <c r="G520" i="2"/>
  <c r="A521" i="2" s="1"/>
  <c r="F520" i="2"/>
  <c r="B520" i="2"/>
  <c r="C520" i="2"/>
  <c r="D520" i="2"/>
  <c r="C521" i="2" l="1"/>
  <c r="D521" i="2"/>
  <c r="B521" i="2"/>
  <c r="G521" i="2"/>
  <c r="A522" i="2" s="1"/>
  <c r="E521" i="2"/>
  <c r="F521" i="2"/>
  <c r="F254" i="1"/>
  <c r="D254" i="1"/>
  <c r="H254" i="1"/>
  <c r="K254" i="1"/>
  <c r="J254" i="1"/>
  <c r="E254" i="1"/>
  <c r="I254" i="1"/>
  <c r="A255" i="1" s="1"/>
  <c r="C254" i="1"/>
  <c r="B254" i="1"/>
  <c r="L254" i="1"/>
  <c r="H255" i="1" l="1"/>
  <c r="E255" i="1"/>
  <c r="B255" i="1"/>
  <c r="L255" i="1"/>
  <c r="C255" i="1"/>
  <c r="F255" i="1"/>
  <c r="I255" i="1"/>
  <c r="A256" i="1" s="1"/>
  <c r="D255" i="1"/>
  <c r="K255" i="1"/>
  <c r="J255" i="1"/>
  <c r="C522" i="2"/>
  <c r="D522" i="2"/>
  <c r="E522" i="2"/>
  <c r="G522" i="2"/>
  <c r="A523" i="2" s="1"/>
  <c r="F522" i="2"/>
  <c r="B522" i="2"/>
  <c r="C523" i="2" l="1"/>
  <c r="D523" i="2"/>
  <c r="B523" i="2"/>
  <c r="G523" i="2"/>
  <c r="A524" i="2" s="1"/>
  <c r="E523" i="2"/>
  <c r="F523" i="2"/>
  <c r="I256" i="1"/>
  <c r="A257" i="1" s="1"/>
  <c r="C256" i="1"/>
  <c r="F256" i="1"/>
  <c r="B256" i="1"/>
  <c r="K256" i="1"/>
  <c r="D256" i="1"/>
  <c r="H256" i="1"/>
  <c r="E256" i="1"/>
  <c r="L256" i="1"/>
  <c r="J256" i="1"/>
  <c r="D257" i="1" l="1"/>
  <c r="H257" i="1"/>
  <c r="B257" i="1"/>
  <c r="L257" i="1"/>
  <c r="E257" i="1"/>
  <c r="I257" i="1"/>
  <c r="A258" i="1" s="1"/>
  <c r="C257" i="1"/>
  <c r="F257" i="1"/>
  <c r="K257" i="1"/>
  <c r="J257" i="1"/>
  <c r="E524" i="2"/>
  <c r="G524" i="2"/>
  <c r="A525" i="2" s="1"/>
  <c r="F524" i="2"/>
  <c r="B524" i="2"/>
  <c r="C524" i="2"/>
  <c r="D524" i="2"/>
  <c r="C525" i="2" l="1"/>
  <c r="D525" i="2"/>
  <c r="B525" i="2"/>
  <c r="G525" i="2"/>
  <c r="A526" i="2" s="1"/>
  <c r="E525" i="2"/>
  <c r="F525" i="2"/>
  <c r="F258" i="1"/>
  <c r="D258" i="1"/>
  <c r="C258" i="1"/>
  <c r="K258" i="1"/>
  <c r="J258" i="1"/>
  <c r="E258" i="1"/>
  <c r="I258" i="1"/>
  <c r="A259" i="1" s="1"/>
  <c r="H258" i="1"/>
  <c r="B258" i="1"/>
  <c r="L258" i="1"/>
  <c r="H259" i="1" l="1"/>
  <c r="E259" i="1"/>
  <c r="B259" i="1"/>
  <c r="K259" i="1"/>
  <c r="C259" i="1"/>
  <c r="F259" i="1"/>
  <c r="I259" i="1"/>
  <c r="A260" i="1" s="1"/>
  <c r="D259" i="1"/>
  <c r="L259" i="1"/>
  <c r="J259" i="1"/>
  <c r="C526" i="2"/>
  <c r="D526" i="2"/>
  <c r="E526" i="2"/>
  <c r="G526" i="2"/>
  <c r="A527" i="2" s="1"/>
  <c r="F526" i="2"/>
  <c r="B526" i="2"/>
  <c r="I260" i="1" l="1"/>
  <c r="A261" i="1" s="1"/>
  <c r="C260" i="1"/>
  <c r="F260" i="1"/>
  <c r="B260" i="1"/>
  <c r="J260" i="1"/>
  <c r="D260" i="1"/>
  <c r="H260" i="1"/>
  <c r="E260" i="1"/>
  <c r="L260" i="1"/>
  <c r="K260" i="1"/>
  <c r="C527" i="2"/>
  <c r="D527" i="2"/>
  <c r="B527" i="2"/>
  <c r="G527" i="2"/>
  <c r="A528" i="2" s="1"/>
  <c r="E527" i="2"/>
  <c r="F527" i="2"/>
  <c r="D261" i="1" l="1"/>
  <c r="H261" i="1"/>
  <c r="B261" i="1"/>
  <c r="L261" i="1"/>
  <c r="E261" i="1"/>
  <c r="I261" i="1"/>
  <c r="A262" i="1" s="1"/>
  <c r="C261" i="1"/>
  <c r="F261" i="1"/>
  <c r="K261" i="1"/>
  <c r="J261" i="1"/>
  <c r="E528" i="2"/>
  <c r="G528" i="2"/>
  <c r="A529" i="2" s="1"/>
  <c r="F528" i="2"/>
  <c r="B528" i="2"/>
  <c r="C528" i="2"/>
  <c r="D528" i="2"/>
  <c r="C529" i="2" l="1"/>
  <c r="D529" i="2"/>
  <c r="B529" i="2"/>
  <c r="G529" i="2"/>
  <c r="A530" i="2" s="1"/>
  <c r="E529" i="2"/>
  <c r="F529" i="2"/>
  <c r="F262" i="1"/>
  <c r="D262" i="1"/>
  <c r="C262" i="1"/>
  <c r="K262" i="1"/>
  <c r="J262" i="1"/>
  <c r="E262" i="1"/>
  <c r="I262" i="1"/>
  <c r="A263" i="1" s="1"/>
  <c r="H262" i="1"/>
  <c r="B262" i="1"/>
  <c r="L262" i="1"/>
  <c r="H263" i="1" l="1"/>
  <c r="E263" i="1"/>
  <c r="I263" i="1"/>
  <c r="A264" i="1" s="1"/>
  <c r="B263" i="1"/>
  <c r="L263" i="1"/>
  <c r="C263" i="1"/>
  <c r="F263" i="1"/>
  <c r="D263" i="1"/>
  <c r="K263" i="1"/>
  <c r="J263" i="1"/>
  <c r="C530" i="2"/>
  <c r="D530" i="2"/>
  <c r="E530" i="2"/>
  <c r="G530" i="2"/>
  <c r="A531" i="2" s="1"/>
  <c r="F530" i="2"/>
  <c r="B530" i="2"/>
  <c r="I264" i="1" l="1"/>
  <c r="A265" i="1" s="1"/>
  <c r="C264" i="1"/>
  <c r="F264" i="1"/>
  <c r="B264" i="1"/>
  <c r="J264" i="1"/>
  <c r="D264" i="1"/>
  <c r="H264" i="1"/>
  <c r="E264" i="1"/>
  <c r="L264" i="1"/>
  <c r="K264" i="1"/>
  <c r="C531" i="2"/>
  <c r="D531" i="2"/>
  <c r="B531" i="2"/>
  <c r="G531" i="2"/>
  <c r="A532" i="2" s="1"/>
  <c r="E531" i="2"/>
  <c r="F531" i="2"/>
  <c r="D265" i="1" l="1"/>
  <c r="H265" i="1"/>
  <c r="B265" i="1"/>
  <c r="L265" i="1"/>
  <c r="E265" i="1"/>
  <c r="I265" i="1"/>
  <c r="A266" i="1" s="1"/>
  <c r="C265" i="1"/>
  <c r="F265" i="1"/>
  <c r="K265" i="1"/>
  <c r="J265" i="1"/>
  <c r="E532" i="2"/>
  <c r="G532" i="2"/>
  <c r="A533" i="2" s="1"/>
  <c r="F532" i="2"/>
  <c r="B532" i="2"/>
  <c r="C532" i="2"/>
  <c r="D532" i="2"/>
  <c r="C533" i="2" l="1"/>
  <c r="D533" i="2"/>
  <c r="B533" i="2"/>
  <c r="G533" i="2"/>
  <c r="A534" i="2" s="1"/>
  <c r="E533" i="2"/>
  <c r="F533" i="2"/>
  <c r="F266" i="1"/>
  <c r="D266" i="1"/>
  <c r="C266" i="1"/>
  <c r="K266" i="1"/>
  <c r="J266" i="1"/>
  <c r="E266" i="1"/>
  <c r="I266" i="1"/>
  <c r="A267" i="1" s="1"/>
  <c r="H266" i="1"/>
  <c r="B266" i="1"/>
  <c r="L266" i="1"/>
  <c r="H267" i="1" l="1"/>
  <c r="E267" i="1"/>
  <c r="B267" i="1"/>
  <c r="L267" i="1"/>
  <c r="C267" i="1"/>
  <c r="F267" i="1"/>
  <c r="I267" i="1"/>
  <c r="A268" i="1" s="1"/>
  <c r="D267" i="1"/>
  <c r="K267" i="1"/>
  <c r="J267" i="1"/>
  <c r="C534" i="2"/>
  <c r="D534" i="2"/>
  <c r="E534" i="2"/>
  <c r="G534" i="2"/>
  <c r="A535" i="2" s="1"/>
  <c r="F534" i="2"/>
  <c r="B534" i="2"/>
  <c r="I268" i="1" l="1"/>
  <c r="A269" i="1" s="1"/>
  <c r="C268" i="1"/>
  <c r="F268" i="1"/>
  <c r="B268" i="1"/>
  <c r="L268" i="1"/>
  <c r="D268" i="1"/>
  <c r="H268" i="1"/>
  <c r="E268" i="1"/>
  <c r="K268" i="1"/>
  <c r="J268" i="1"/>
  <c r="C535" i="2"/>
  <c r="D535" i="2"/>
  <c r="B535" i="2"/>
  <c r="G535" i="2"/>
  <c r="A536" i="2" s="1"/>
  <c r="E535" i="2"/>
  <c r="F535" i="2"/>
  <c r="D269" i="1" l="1"/>
  <c r="H269" i="1"/>
  <c r="B269" i="1"/>
  <c r="K269" i="1"/>
  <c r="E269" i="1"/>
  <c r="I269" i="1"/>
  <c r="A270" i="1" s="1"/>
  <c r="C269" i="1"/>
  <c r="F269" i="1"/>
  <c r="L269" i="1"/>
  <c r="J269" i="1"/>
  <c r="E536" i="2"/>
  <c r="G536" i="2"/>
  <c r="A537" i="2" s="1"/>
  <c r="F536" i="2"/>
  <c r="B536" i="2"/>
  <c r="C536" i="2"/>
  <c r="D536" i="2"/>
  <c r="C537" i="2" l="1"/>
  <c r="D537" i="2"/>
  <c r="B537" i="2"/>
  <c r="G537" i="2"/>
  <c r="A538" i="2" s="1"/>
  <c r="E537" i="2"/>
  <c r="F537" i="2"/>
  <c r="F270" i="1"/>
  <c r="D270" i="1"/>
  <c r="H270" i="1"/>
  <c r="K270" i="1"/>
  <c r="J270" i="1"/>
  <c r="E270" i="1"/>
  <c r="I270" i="1"/>
  <c r="A271" i="1" s="1"/>
  <c r="C270" i="1"/>
  <c r="B270" i="1"/>
  <c r="L270" i="1"/>
  <c r="H271" i="1" l="1"/>
  <c r="E271" i="1"/>
  <c r="B271" i="1"/>
  <c r="L271" i="1"/>
  <c r="C271" i="1"/>
  <c r="F271" i="1"/>
  <c r="I271" i="1"/>
  <c r="A272" i="1" s="1"/>
  <c r="D271" i="1"/>
  <c r="K271" i="1"/>
  <c r="J271" i="1"/>
  <c r="C538" i="2"/>
  <c r="D538" i="2"/>
  <c r="E538" i="2"/>
  <c r="G538" i="2"/>
  <c r="A539" i="2" s="1"/>
  <c r="F538" i="2"/>
  <c r="B538" i="2"/>
  <c r="I272" i="1" l="1"/>
  <c r="A273" i="1" s="1"/>
  <c r="C272" i="1"/>
  <c r="F272" i="1"/>
  <c r="B272" i="1"/>
  <c r="K272" i="1"/>
  <c r="D272" i="1"/>
  <c r="H272" i="1"/>
  <c r="E272" i="1"/>
  <c r="L272" i="1"/>
  <c r="J272" i="1"/>
  <c r="C539" i="2"/>
  <c r="D539" i="2"/>
  <c r="B539" i="2"/>
  <c r="G539" i="2"/>
  <c r="A540" i="2" s="1"/>
  <c r="E539" i="2"/>
  <c r="F539" i="2"/>
  <c r="D273" i="1" l="1"/>
  <c r="H273" i="1"/>
  <c r="B273" i="1"/>
  <c r="L273" i="1"/>
  <c r="E273" i="1"/>
  <c r="I273" i="1"/>
  <c r="A274" i="1" s="1"/>
  <c r="C273" i="1"/>
  <c r="F273" i="1"/>
  <c r="K273" i="1"/>
  <c r="J273" i="1"/>
  <c r="E540" i="2"/>
  <c r="G540" i="2"/>
  <c r="A541" i="2" s="1"/>
  <c r="F540" i="2"/>
  <c r="B540" i="2"/>
  <c r="C540" i="2"/>
  <c r="D540" i="2"/>
  <c r="C541" i="2" l="1"/>
  <c r="D541" i="2"/>
  <c r="B541" i="2"/>
  <c r="G541" i="2"/>
  <c r="A542" i="2" s="1"/>
  <c r="E541" i="2"/>
  <c r="F541" i="2"/>
  <c r="F274" i="1"/>
  <c r="D274" i="1"/>
  <c r="I274" i="1"/>
  <c r="A275" i="1" s="1"/>
  <c r="H274" i="1"/>
  <c r="K274" i="1"/>
  <c r="J274" i="1"/>
  <c r="E274" i="1"/>
  <c r="C274" i="1"/>
  <c r="B274" i="1"/>
  <c r="L274" i="1"/>
  <c r="C275" i="1" l="1"/>
  <c r="F275" i="1"/>
  <c r="D275" i="1"/>
  <c r="L275" i="1"/>
  <c r="J275" i="1"/>
  <c r="H275" i="1"/>
  <c r="E275" i="1"/>
  <c r="I275" i="1"/>
  <c r="A276" i="1" s="1"/>
  <c r="B275" i="1"/>
  <c r="K275" i="1"/>
  <c r="C542" i="2"/>
  <c r="D542" i="2"/>
  <c r="E542" i="2"/>
  <c r="G542" i="2"/>
  <c r="A543" i="2" s="1"/>
  <c r="F542" i="2"/>
  <c r="B542" i="2"/>
  <c r="C543" i="2" l="1"/>
  <c r="D543" i="2"/>
  <c r="B543" i="2"/>
  <c r="G543" i="2"/>
  <c r="A544" i="2" s="1"/>
  <c r="E543" i="2"/>
  <c r="F543" i="2"/>
  <c r="D276" i="1"/>
  <c r="H276" i="1"/>
  <c r="E276" i="1"/>
  <c r="L276" i="1"/>
  <c r="K276" i="1"/>
  <c r="I276" i="1"/>
  <c r="A277" i="1" s="1"/>
  <c r="C276" i="1"/>
  <c r="F276" i="1"/>
  <c r="B276" i="1"/>
  <c r="J276" i="1"/>
  <c r="D277" i="1" l="1"/>
  <c r="F277" i="1"/>
  <c r="B277" i="1"/>
  <c r="L277" i="1"/>
  <c r="E277" i="1"/>
  <c r="I277" i="1"/>
  <c r="A278" i="1" s="1"/>
  <c r="H277" i="1"/>
  <c r="C277" i="1"/>
  <c r="K277" i="1"/>
  <c r="J277" i="1"/>
  <c r="E544" i="2"/>
  <c r="G544" i="2"/>
  <c r="A545" i="2" s="1"/>
  <c r="F544" i="2"/>
  <c r="B544" i="2"/>
  <c r="C544" i="2"/>
  <c r="D544" i="2"/>
  <c r="C545" i="2" l="1"/>
  <c r="D545" i="2"/>
  <c r="B545" i="2"/>
  <c r="G545" i="2"/>
  <c r="A546" i="2" s="1"/>
  <c r="E545" i="2"/>
  <c r="F545" i="2"/>
  <c r="F278" i="1"/>
  <c r="I278" i="1"/>
  <c r="A279" i="1" s="1"/>
  <c r="H278" i="1"/>
  <c r="C278" i="1"/>
  <c r="K278" i="1"/>
  <c r="J278" i="1"/>
  <c r="E278" i="1"/>
  <c r="D278" i="1"/>
  <c r="B278" i="1"/>
  <c r="L278" i="1"/>
  <c r="H279" i="1" l="1"/>
  <c r="I279" i="1"/>
  <c r="A280" i="1" s="1"/>
  <c r="E279" i="1"/>
  <c r="B279" i="1"/>
  <c r="L279" i="1"/>
  <c r="C279" i="1"/>
  <c r="F279" i="1"/>
  <c r="D279" i="1"/>
  <c r="K279" i="1"/>
  <c r="J279" i="1"/>
  <c r="C546" i="2"/>
  <c r="D546" i="2"/>
  <c r="E546" i="2"/>
  <c r="G546" i="2"/>
  <c r="A547" i="2" s="1"/>
  <c r="F546" i="2"/>
  <c r="B546" i="2"/>
  <c r="G547" i="2" l="1"/>
  <c r="A548" i="2" s="1"/>
  <c r="E547" i="2"/>
  <c r="F547" i="2"/>
  <c r="C547" i="2"/>
  <c r="D547" i="2"/>
  <c r="B547" i="2"/>
  <c r="D280" i="1"/>
  <c r="H280" i="1"/>
  <c r="E280" i="1"/>
  <c r="L280" i="1"/>
  <c r="K280" i="1"/>
  <c r="I280" i="1"/>
  <c r="A281" i="1" s="1"/>
  <c r="C280" i="1"/>
  <c r="F280" i="1"/>
  <c r="B280" i="1"/>
  <c r="J280" i="1"/>
  <c r="C548" i="2" l="1"/>
  <c r="D548" i="2"/>
  <c r="E548" i="2"/>
  <c r="G548" i="2"/>
  <c r="A549" i="2" s="1"/>
  <c r="F548" i="2"/>
  <c r="B548" i="2"/>
  <c r="E281" i="1"/>
  <c r="I281" i="1"/>
  <c r="A282" i="1" s="1"/>
  <c r="C281" i="1"/>
  <c r="F281" i="1"/>
  <c r="K281" i="1"/>
  <c r="J281" i="1"/>
  <c r="D281" i="1"/>
  <c r="H281" i="1"/>
  <c r="B281" i="1"/>
  <c r="L281" i="1"/>
  <c r="F282" i="1" l="1"/>
  <c r="D282" i="1"/>
  <c r="I282" i="1"/>
  <c r="A283" i="1" s="1"/>
  <c r="H282" i="1"/>
  <c r="K282" i="1"/>
  <c r="J282" i="1"/>
  <c r="E282" i="1"/>
  <c r="C282" i="1"/>
  <c r="B282" i="1"/>
  <c r="L282" i="1"/>
  <c r="C549" i="2"/>
  <c r="D549" i="2"/>
  <c r="B549" i="2"/>
  <c r="G549" i="2"/>
  <c r="A550" i="2" s="1"/>
  <c r="E549" i="2"/>
  <c r="F549" i="2"/>
  <c r="C283" i="1" l="1"/>
  <c r="F283" i="1"/>
  <c r="D283" i="1"/>
  <c r="K283" i="1"/>
  <c r="J283" i="1"/>
  <c r="H283" i="1"/>
  <c r="E283" i="1"/>
  <c r="I283" i="1"/>
  <c r="A284" i="1" s="1"/>
  <c r="B283" i="1"/>
  <c r="L283" i="1"/>
  <c r="C550" i="2"/>
  <c r="D550" i="2"/>
  <c r="E550" i="2"/>
  <c r="G550" i="2"/>
  <c r="A551" i="2" s="1"/>
  <c r="F550" i="2"/>
  <c r="B550" i="2"/>
  <c r="C551" i="2" l="1"/>
  <c r="D551" i="2"/>
  <c r="B551" i="2"/>
  <c r="G551" i="2"/>
  <c r="A552" i="2" s="1"/>
  <c r="E551" i="2"/>
  <c r="F551" i="2"/>
  <c r="D284" i="1"/>
  <c r="C284" i="1"/>
  <c r="F284" i="1"/>
  <c r="K284" i="1"/>
  <c r="J284" i="1"/>
  <c r="I284" i="1"/>
  <c r="A285" i="1" s="1"/>
  <c r="E284" i="1"/>
  <c r="H284" i="1"/>
  <c r="B284" i="1"/>
  <c r="L284" i="1"/>
  <c r="C285" i="1" l="1"/>
  <c r="F285" i="1"/>
  <c r="B285" i="1"/>
  <c r="K285" i="1"/>
  <c r="E285" i="1"/>
  <c r="I285" i="1"/>
  <c r="A286" i="1" s="1"/>
  <c r="H285" i="1"/>
  <c r="D285" i="1"/>
  <c r="L285" i="1"/>
  <c r="J285" i="1"/>
  <c r="C552" i="2"/>
  <c r="D552" i="2"/>
  <c r="E552" i="2"/>
  <c r="G552" i="2"/>
  <c r="A553" i="2" s="1"/>
  <c r="F552" i="2"/>
  <c r="B552" i="2"/>
  <c r="G553" i="2" l="1"/>
  <c r="A554" i="2" s="1"/>
  <c r="E553" i="2"/>
  <c r="F553" i="2"/>
  <c r="C553" i="2"/>
  <c r="D553" i="2"/>
  <c r="B553" i="2"/>
  <c r="F286" i="1"/>
  <c r="H286" i="1"/>
  <c r="D286" i="1"/>
  <c r="I286" i="1"/>
  <c r="A287" i="1" s="1"/>
  <c r="B286" i="1"/>
  <c r="L286" i="1"/>
  <c r="E286" i="1"/>
  <c r="J286" i="1"/>
  <c r="C286" i="1"/>
  <c r="K286" i="1"/>
  <c r="C554" i="2" l="1"/>
  <c r="D554" i="2"/>
  <c r="E554" i="2"/>
  <c r="G554" i="2"/>
  <c r="A555" i="2" s="1"/>
  <c r="F554" i="2"/>
  <c r="B554" i="2"/>
  <c r="C287" i="1"/>
  <c r="E287" i="1"/>
  <c r="I287" i="1"/>
  <c r="A288" i="1" s="1"/>
  <c r="F287" i="1"/>
  <c r="K287" i="1"/>
  <c r="J287" i="1"/>
  <c r="H287" i="1"/>
  <c r="L287" i="1"/>
  <c r="D287" i="1"/>
  <c r="B287" i="1"/>
  <c r="D288" i="1" l="1"/>
  <c r="H288" i="1"/>
  <c r="E288" i="1"/>
  <c r="L288" i="1"/>
  <c r="J288" i="1"/>
  <c r="C288" i="1"/>
  <c r="B288" i="1"/>
  <c r="I288" i="1"/>
  <c r="A289" i="1" s="1"/>
  <c r="F288" i="1"/>
  <c r="K288" i="1"/>
  <c r="G555" i="2"/>
  <c r="A556" i="2" s="1"/>
  <c r="E555" i="2"/>
  <c r="F555" i="2"/>
  <c r="C555" i="2"/>
  <c r="D555" i="2"/>
  <c r="B555" i="2"/>
  <c r="C556" i="2" l="1"/>
  <c r="D556" i="2"/>
  <c r="E556" i="2"/>
  <c r="G556" i="2"/>
  <c r="A557" i="2" s="1"/>
  <c r="F556" i="2"/>
  <c r="B556" i="2"/>
  <c r="E289" i="1"/>
  <c r="F289" i="1"/>
  <c r="C289" i="1"/>
  <c r="K289" i="1"/>
  <c r="J289" i="1"/>
  <c r="H289" i="1"/>
  <c r="I289" i="1"/>
  <c r="A290" i="1" s="1"/>
  <c r="L289" i="1"/>
  <c r="D289" i="1"/>
  <c r="B289" i="1"/>
  <c r="F290" i="1" l="1"/>
  <c r="D290" i="1"/>
  <c r="I290" i="1"/>
  <c r="A291" i="1" s="1"/>
  <c r="H290" i="1"/>
  <c r="K290" i="1"/>
  <c r="J290" i="1"/>
  <c r="C290" i="1"/>
  <c r="B290" i="1"/>
  <c r="E290" i="1"/>
  <c r="L290" i="1"/>
  <c r="C557" i="2"/>
  <c r="D557" i="2"/>
  <c r="B557" i="2"/>
  <c r="G557" i="2"/>
  <c r="A558" i="2" s="1"/>
  <c r="E557" i="2"/>
  <c r="F557" i="2"/>
  <c r="H291" i="1" l="1"/>
  <c r="I291" i="1"/>
  <c r="A292" i="1" s="1"/>
  <c r="F291" i="1"/>
  <c r="B291" i="1"/>
  <c r="K291" i="1"/>
  <c r="C291" i="1"/>
  <c r="L291" i="1"/>
  <c r="D291" i="1"/>
  <c r="E291" i="1"/>
  <c r="J291" i="1"/>
  <c r="E558" i="2"/>
  <c r="G558" i="2"/>
  <c r="A559" i="2" s="1"/>
  <c r="F558" i="2"/>
  <c r="B558" i="2"/>
  <c r="C558" i="2"/>
  <c r="D558" i="2"/>
  <c r="G559" i="2" l="1"/>
  <c r="A560" i="2" s="1"/>
  <c r="E559" i="2"/>
  <c r="F559" i="2"/>
  <c r="C559" i="2"/>
  <c r="D559" i="2"/>
  <c r="B559" i="2"/>
  <c r="D292" i="1"/>
  <c r="F292" i="1"/>
  <c r="C292" i="1"/>
  <c r="L292" i="1"/>
  <c r="K292" i="1"/>
  <c r="H292" i="1"/>
  <c r="B292" i="1"/>
  <c r="I292" i="1"/>
  <c r="A293" i="1" s="1"/>
  <c r="E292" i="1"/>
  <c r="J292" i="1"/>
  <c r="C560" i="2" l="1"/>
  <c r="D560" i="2"/>
  <c r="G560" i="2"/>
  <c r="A561" i="2" s="1"/>
  <c r="B560" i="2"/>
  <c r="E560" i="2"/>
  <c r="F560" i="2"/>
  <c r="E293" i="1"/>
  <c r="D293" i="1"/>
  <c r="I293" i="1"/>
  <c r="A294" i="1" s="1"/>
  <c r="H293" i="1"/>
  <c r="K293" i="1"/>
  <c r="J293" i="1"/>
  <c r="F293" i="1"/>
  <c r="L293" i="1"/>
  <c r="C293" i="1"/>
  <c r="B293" i="1"/>
  <c r="F294" i="1" l="1"/>
  <c r="C294" i="1"/>
  <c r="E294" i="1"/>
  <c r="K294" i="1"/>
  <c r="J294" i="1"/>
  <c r="I294" i="1"/>
  <c r="A295" i="1" s="1"/>
  <c r="B294" i="1"/>
  <c r="D294" i="1"/>
  <c r="H294" i="1"/>
  <c r="L294" i="1"/>
  <c r="G561" i="2"/>
  <c r="A562" i="2" s="1"/>
  <c r="E561" i="2"/>
  <c r="F561" i="2"/>
  <c r="C561" i="2"/>
  <c r="D561" i="2"/>
  <c r="B561" i="2"/>
  <c r="C562" i="2" l="1"/>
  <c r="D562" i="2"/>
  <c r="G562" i="2"/>
  <c r="A563" i="2" s="1"/>
  <c r="B562" i="2"/>
  <c r="E562" i="2"/>
  <c r="F562" i="2"/>
  <c r="H295" i="1"/>
  <c r="E295" i="1"/>
  <c r="B295" i="1"/>
  <c r="L295" i="1"/>
  <c r="C295" i="1"/>
  <c r="F295" i="1"/>
  <c r="K295" i="1"/>
  <c r="I295" i="1"/>
  <c r="A296" i="1" s="1"/>
  <c r="D295" i="1"/>
  <c r="J295" i="1"/>
  <c r="C563" i="2" l="1"/>
  <c r="D563" i="2"/>
  <c r="B563" i="2"/>
  <c r="G563" i="2"/>
  <c r="A564" i="2" s="1"/>
  <c r="F563" i="2"/>
  <c r="E563" i="2"/>
  <c r="F296" i="1"/>
  <c r="C296" i="1"/>
  <c r="B296" i="1"/>
  <c r="J296" i="1"/>
  <c r="E296" i="1"/>
  <c r="H296" i="1"/>
  <c r="K296" i="1"/>
  <c r="D296" i="1"/>
  <c r="I296" i="1"/>
  <c r="A297" i="1" s="1"/>
  <c r="L296" i="1"/>
  <c r="C297" i="1" l="1"/>
  <c r="F297" i="1"/>
  <c r="D297" i="1"/>
  <c r="K297" i="1"/>
  <c r="J297" i="1"/>
  <c r="H297" i="1"/>
  <c r="I297" i="1"/>
  <c r="A298" i="1" s="1"/>
  <c r="L297" i="1"/>
  <c r="E297" i="1"/>
  <c r="B297" i="1"/>
  <c r="C564" i="2"/>
  <c r="D564" i="2"/>
  <c r="G564" i="2"/>
  <c r="A565" i="2" s="1"/>
  <c r="B564" i="2"/>
  <c r="E564" i="2"/>
  <c r="F564" i="2"/>
  <c r="G565" i="2" l="1"/>
  <c r="A566" i="2" s="1"/>
  <c r="E565" i="2"/>
  <c r="F565" i="2"/>
  <c r="C565" i="2"/>
  <c r="D565" i="2"/>
  <c r="B565" i="2"/>
  <c r="D298" i="1"/>
  <c r="H298" i="1"/>
  <c r="E298" i="1"/>
  <c r="K298" i="1"/>
  <c r="J298" i="1"/>
  <c r="C298" i="1"/>
  <c r="B298" i="1"/>
  <c r="I298" i="1"/>
  <c r="A299" i="1" s="1"/>
  <c r="F298" i="1"/>
  <c r="L298" i="1"/>
  <c r="C566" i="2" l="1"/>
  <c r="D566" i="2"/>
  <c r="G566" i="2"/>
  <c r="A567" i="2" s="1"/>
  <c r="B566" i="2"/>
  <c r="E566" i="2"/>
  <c r="F566" i="2"/>
  <c r="E299" i="1"/>
  <c r="I299" i="1"/>
  <c r="A300" i="1" s="1"/>
  <c r="C299" i="1"/>
  <c r="F299" i="1"/>
  <c r="K299" i="1"/>
  <c r="J299" i="1"/>
  <c r="D299" i="1"/>
  <c r="H299" i="1"/>
  <c r="L299" i="1"/>
  <c r="B299" i="1"/>
  <c r="C567" i="2" l="1"/>
  <c r="D567" i="2"/>
  <c r="B567" i="2"/>
  <c r="G567" i="2"/>
  <c r="A568" i="2" s="1"/>
  <c r="F567" i="2"/>
  <c r="E567" i="2"/>
  <c r="E300" i="1"/>
  <c r="I300" i="1"/>
  <c r="A301" i="1" s="1"/>
  <c r="C300" i="1"/>
  <c r="B300" i="1"/>
  <c r="L300" i="1"/>
  <c r="D300" i="1"/>
  <c r="H300" i="1"/>
  <c r="J300" i="1"/>
  <c r="F300" i="1"/>
  <c r="K300" i="1"/>
  <c r="C301" i="1" l="1"/>
  <c r="F301" i="1"/>
  <c r="D301" i="1"/>
  <c r="L301" i="1"/>
  <c r="J301" i="1"/>
  <c r="H301" i="1"/>
  <c r="I301" i="1"/>
  <c r="A302" i="1" s="1"/>
  <c r="K301" i="1"/>
  <c r="E301" i="1"/>
  <c r="B301" i="1"/>
  <c r="E568" i="2"/>
  <c r="G568" i="2"/>
  <c r="A569" i="2" s="1"/>
  <c r="F568" i="2"/>
  <c r="B568" i="2"/>
  <c r="C568" i="2"/>
  <c r="D568" i="2"/>
  <c r="D302" i="1" l="1"/>
  <c r="H302" i="1"/>
  <c r="E302" i="1"/>
  <c r="K302" i="1"/>
  <c r="J302" i="1"/>
  <c r="C302" i="1"/>
  <c r="B302" i="1"/>
  <c r="I302" i="1"/>
  <c r="A303" i="1" s="1"/>
  <c r="F302" i="1"/>
  <c r="L302" i="1"/>
  <c r="G569" i="2"/>
  <c r="A570" i="2" s="1"/>
  <c r="E569" i="2"/>
  <c r="F569" i="2"/>
  <c r="C569" i="2"/>
  <c r="D569" i="2"/>
  <c r="B569" i="2"/>
  <c r="C570" i="2" l="1"/>
  <c r="D570" i="2"/>
  <c r="G570" i="2"/>
  <c r="A571" i="2" s="1"/>
  <c r="B570" i="2"/>
  <c r="E570" i="2"/>
  <c r="F570" i="2"/>
  <c r="E303" i="1"/>
  <c r="I303" i="1"/>
  <c r="A304" i="1" s="1"/>
  <c r="C303" i="1"/>
  <c r="F303" i="1"/>
  <c r="K303" i="1"/>
  <c r="J303" i="1"/>
  <c r="D303" i="1"/>
  <c r="H303" i="1"/>
  <c r="L303" i="1"/>
  <c r="B303" i="1"/>
  <c r="G571" i="2" l="1"/>
  <c r="A572" i="2" s="1"/>
  <c r="E571" i="2"/>
  <c r="F571" i="2"/>
  <c r="C571" i="2"/>
  <c r="D571" i="2"/>
  <c r="B571" i="2"/>
  <c r="E304" i="1"/>
  <c r="I304" i="1"/>
  <c r="A305" i="1" s="1"/>
  <c r="C304" i="1"/>
  <c r="B304" i="1"/>
  <c r="K304" i="1"/>
  <c r="D304" i="1"/>
  <c r="H304" i="1"/>
  <c r="J304" i="1"/>
  <c r="F304" i="1"/>
  <c r="L304" i="1"/>
  <c r="E572" i="2" l="1"/>
  <c r="G572" i="2"/>
  <c r="A573" i="2" s="1"/>
  <c r="F572" i="2"/>
  <c r="B572" i="2"/>
  <c r="C572" i="2"/>
  <c r="D572" i="2"/>
  <c r="C305" i="1"/>
  <c r="F305" i="1"/>
  <c r="D305" i="1"/>
  <c r="K305" i="1"/>
  <c r="J305" i="1"/>
  <c r="H305" i="1"/>
  <c r="I305" i="1"/>
  <c r="A306" i="1" s="1"/>
  <c r="L305" i="1"/>
  <c r="E305" i="1"/>
  <c r="B305" i="1"/>
  <c r="D306" i="1" l="1"/>
  <c r="H306" i="1"/>
  <c r="E306" i="1"/>
  <c r="K306" i="1"/>
  <c r="J306" i="1"/>
  <c r="C306" i="1"/>
  <c r="B306" i="1"/>
  <c r="I306" i="1"/>
  <c r="A307" i="1" s="1"/>
  <c r="F306" i="1"/>
  <c r="L306" i="1"/>
  <c r="G573" i="2"/>
  <c r="A574" i="2" s="1"/>
  <c r="E573" i="2"/>
  <c r="F573" i="2"/>
  <c r="C573" i="2"/>
  <c r="D573" i="2"/>
  <c r="B573" i="2"/>
  <c r="C574" i="2" l="1"/>
  <c r="D574" i="2"/>
  <c r="G574" i="2"/>
  <c r="A575" i="2" s="1"/>
  <c r="B574" i="2"/>
  <c r="E574" i="2"/>
  <c r="F574" i="2"/>
  <c r="E307" i="1"/>
  <c r="I307" i="1"/>
  <c r="A308" i="1" s="1"/>
  <c r="C307" i="1"/>
  <c r="F307" i="1"/>
  <c r="L307" i="1"/>
  <c r="J307" i="1"/>
  <c r="D307" i="1"/>
  <c r="H307" i="1"/>
  <c r="K307" i="1"/>
  <c r="B307" i="1"/>
  <c r="G575" i="2" l="1"/>
  <c r="A576" i="2" s="1"/>
  <c r="E575" i="2"/>
  <c r="F575" i="2"/>
  <c r="C575" i="2"/>
  <c r="D575" i="2"/>
  <c r="B575" i="2"/>
  <c r="E308" i="1"/>
  <c r="I308" i="1"/>
  <c r="A309" i="1" s="1"/>
  <c r="C308" i="1"/>
  <c r="B308" i="1"/>
  <c r="J308" i="1"/>
  <c r="D308" i="1"/>
  <c r="H308" i="1"/>
  <c r="K308" i="1"/>
  <c r="F308" i="1"/>
  <c r="L308" i="1"/>
  <c r="E576" i="2" l="1"/>
  <c r="G576" i="2"/>
  <c r="A577" i="2" s="1"/>
  <c r="F576" i="2"/>
  <c r="B576" i="2"/>
  <c r="C576" i="2"/>
  <c r="D576" i="2"/>
  <c r="C309" i="1"/>
  <c r="F309" i="1"/>
  <c r="D309" i="1"/>
  <c r="K309" i="1"/>
  <c r="J309" i="1"/>
  <c r="H309" i="1"/>
  <c r="I309" i="1"/>
  <c r="A310" i="1" s="1"/>
  <c r="L309" i="1"/>
  <c r="E309" i="1"/>
  <c r="B309" i="1"/>
  <c r="D310" i="1" l="1"/>
  <c r="H310" i="1"/>
  <c r="E310" i="1"/>
  <c r="K310" i="1"/>
  <c r="J310" i="1"/>
  <c r="C310" i="1"/>
  <c r="B310" i="1"/>
  <c r="I310" i="1"/>
  <c r="A311" i="1" s="1"/>
  <c r="F310" i="1"/>
  <c r="L310" i="1"/>
  <c r="G577" i="2"/>
  <c r="A578" i="2" s="1"/>
  <c r="E577" i="2"/>
  <c r="F577" i="2"/>
  <c r="C577" i="2"/>
  <c r="D577" i="2"/>
  <c r="B577" i="2"/>
  <c r="C578" i="2" l="1"/>
  <c r="D578" i="2"/>
  <c r="G578" i="2"/>
  <c r="A579" i="2" s="1"/>
  <c r="B578" i="2"/>
  <c r="E578" i="2"/>
  <c r="F578" i="2"/>
  <c r="D311" i="1"/>
  <c r="H311" i="1"/>
  <c r="B311" i="1"/>
  <c r="L311" i="1"/>
  <c r="E311" i="1"/>
  <c r="C311" i="1"/>
  <c r="K311" i="1"/>
  <c r="I311" i="1"/>
  <c r="A312" i="1" s="1"/>
  <c r="F311" i="1"/>
  <c r="J311" i="1"/>
  <c r="G579" i="2" l="1"/>
  <c r="A580" i="2" s="1"/>
  <c r="E579" i="2"/>
  <c r="F579" i="2"/>
  <c r="C579" i="2"/>
  <c r="D579" i="2"/>
  <c r="B579" i="2"/>
  <c r="F312" i="1"/>
  <c r="D312" i="1"/>
  <c r="H312" i="1"/>
  <c r="L312" i="1"/>
  <c r="K312" i="1"/>
  <c r="E312" i="1"/>
  <c r="I312" i="1"/>
  <c r="A313" i="1" s="1"/>
  <c r="C312" i="1"/>
  <c r="B312" i="1"/>
  <c r="J312" i="1"/>
  <c r="H313" i="1" l="1"/>
  <c r="E313" i="1"/>
  <c r="I313" i="1"/>
  <c r="A314" i="1" s="1"/>
  <c r="B313" i="1"/>
  <c r="L313" i="1"/>
  <c r="C313" i="1"/>
  <c r="F313" i="1"/>
  <c r="D313" i="1"/>
  <c r="K313" i="1"/>
  <c r="J313" i="1"/>
  <c r="E580" i="2"/>
  <c r="G580" i="2"/>
  <c r="A581" i="2" s="1"/>
  <c r="F580" i="2"/>
  <c r="B580" i="2"/>
  <c r="C580" i="2"/>
  <c r="D580" i="2"/>
  <c r="I314" i="1" l="1"/>
  <c r="A315" i="1" s="1"/>
  <c r="C314" i="1"/>
  <c r="F314" i="1"/>
  <c r="B314" i="1"/>
  <c r="L314" i="1"/>
  <c r="D314" i="1"/>
  <c r="H314" i="1"/>
  <c r="E314" i="1"/>
  <c r="K314" i="1"/>
  <c r="J314" i="1"/>
  <c r="G581" i="2"/>
  <c r="A582" i="2" s="1"/>
  <c r="E581" i="2"/>
  <c r="F581" i="2"/>
  <c r="C581" i="2"/>
  <c r="D581" i="2"/>
  <c r="B581" i="2"/>
  <c r="C582" i="2" l="1"/>
  <c r="G582" i="2"/>
  <c r="A583" i="2" s="1"/>
  <c r="D582" i="2"/>
  <c r="F582" i="2"/>
  <c r="B582" i="2"/>
  <c r="E582" i="2"/>
  <c r="D315" i="1"/>
  <c r="H315" i="1"/>
  <c r="B315" i="1"/>
  <c r="L315" i="1"/>
  <c r="E315" i="1"/>
  <c r="I315" i="1"/>
  <c r="A316" i="1" s="1"/>
  <c r="C315" i="1"/>
  <c r="F315" i="1"/>
  <c r="K315" i="1"/>
  <c r="J315" i="1"/>
  <c r="F316" i="1" l="1"/>
  <c r="D316" i="1"/>
  <c r="H316" i="1"/>
  <c r="K316" i="1"/>
  <c r="J316" i="1"/>
  <c r="E316" i="1"/>
  <c r="I316" i="1"/>
  <c r="A317" i="1" s="1"/>
  <c r="C316" i="1"/>
  <c r="B316" i="1"/>
  <c r="L316" i="1"/>
  <c r="C583" i="2"/>
  <c r="G583" i="2"/>
  <c r="A584" i="2" s="1"/>
  <c r="D583" i="2"/>
  <c r="E583" i="2"/>
  <c r="F583" i="2"/>
  <c r="B583" i="2"/>
  <c r="H317" i="1" l="1"/>
  <c r="E317" i="1"/>
  <c r="I317" i="1"/>
  <c r="A318" i="1" s="1"/>
  <c r="B317" i="1"/>
  <c r="K317" i="1"/>
  <c r="C317" i="1"/>
  <c r="F317" i="1"/>
  <c r="D317" i="1"/>
  <c r="L317" i="1"/>
  <c r="J317" i="1"/>
  <c r="F584" i="2"/>
  <c r="C584" i="2"/>
  <c r="E584" i="2"/>
  <c r="D584" i="2"/>
  <c r="G584" i="2"/>
  <c r="A585" i="2" s="1"/>
  <c r="B584" i="2"/>
  <c r="C585" i="2" l="1"/>
  <c r="F585" i="2"/>
  <c r="B585" i="2"/>
  <c r="G585" i="2"/>
  <c r="A586" i="2" s="1"/>
  <c r="D585" i="2"/>
  <c r="E585" i="2"/>
  <c r="I318" i="1"/>
  <c r="A319" i="1" s="1"/>
  <c r="C318" i="1"/>
  <c r="F318" i="1"/>
  <c r="B318" i="1"/>
  <c r="L318" i="1"/>
  <c r="D318" i="1"/>
  <c r="H318" i="1"/>
  <c r="E318" i="1"/>
  <c r="K318" i="1"/>
  <c r="J318" i="1"/>
  <c r="D319" i="1" l="1"/>
  <c r="H319" i="1"/>
  <c r="B319" i="1"/>
  <c r="L319" i="1"/>
  <c r="E319" i="1"/>
  <c r="I319" i="1"/>
  <c r="A320" i="1" s="1"/>
  <c r="C319" i="1"/>
  <c r="F319" i="1"/>
  <c r="K319" i="1"/>
  <c r="J319" i="1"/>
  <c r="E586" i="2"/>
  <c r="G586" i="2"/>
  <c r="A587" i="2" s="1"/>
  <c r="D586" i="2"/>
  <c r="B586" i="2"/>
  <c r="F586" i="2"/>
  <c r="C586" i="2"/>
  <c r="C587" i="2" l="1"/>
  <c r="F587" i="2"/>
  <c r="B587" i="2"/>
  <c r="G587" i="2"/>
  <c r="A588" i="2" s="1"/>
  <c r="D587" i="2"/>
  <c r="E587" i="2"/>
  <c r="F320" i="1"/>
  <c r="D320" i="1"/>
  <c r="H320" i="1"/>
  <c r="L320" i="1"/>
  <c r="J320" i="1"/>
  <c r="E320" i="1"/>
  <c r="I320" i="1"/>
  <c r="A321" i="1" s="1"/>
  <c r="C320" i="1"/>
  <c r="B320" i="1"/>
  <c r="K320" i="1"/>
  <c r="H321" i="1" l="1"/>
  <c r="E321" i="1"/>
  <c r="I321" i="1"/>
  <c r="A322" i="1" s="1"/>
  <c r="B321" i="1"/>
  <c r="L321" i="1"/>
  <c r="C321" i="1"/>
  <c r="F321" i="1"/>
  <c r="D321" i="1"/>
  <c r="K321" i="1"/>
  <c r="J321" i="1"/>
  <c r="F588" i="2"/>
  <c r="C588" i="2"/>
  <c r="E588" i="2"/>
  <c r="D588" i="2"/>
  <c r="G588" i="2"/>
  <c r="A589" i="2" s="1"/>
  <c r="B588" i="2"/>
  <c r="C589" i="2" l="1"/>
  <c r="F589" i="2"/>
  <c r="B589" i="2"/>
  <c r="G589" i="2"/>
  <c r="A590" i="2" s="1"/>
  <c r="D589" i="2"/>
  <c r="E589" i="2"/>
  <c r="I322" i="1"/>
  <c r="A323" i="1" s="1"/>
  <c r="C322" i="1"/>
  <c r="F322" i="1"/>
  <c r="B322" i="1"/>
  <c r="L322" i="1"/>
  <c r="D322" i="1"/>
  <c r="H322" i="1"/>
  <c r="E322" i="1"/>
  <c r="K322" i="1"/>
  <c r="J322" i="1"/>
  <c r="D323" i="1" l="1"/>
  <c r="H323" i="1"/>
  <c r="B323" i="1"/>
  <c r="K323" i="1"/>
  <c r="E323" i="1"/>
  <c r="I323" i="1"/>
  <c r="A324" i="1" s="1"/>
  <c r="C323" i="1"/>
  <c r="F323" i="1"/>
  <c r="L323" i="1"/>
  <c r="J323" i="1"/>
  <c r="E590" i="2"/>
  <c r="G590" i="2"/>
  <c r="A591" i="2" s="1"/>
  <c r="D590" i="2"/>
  <c r="B590" i="2"/>
  <c r="F590" i="2"/>
  <c r="C590" i="2"/>
  <c r="C591" i="2" l="1"/>
  <c r="F591" i="2"/>
  <c r="B591" i="2"/>
  <c r="G591" i="2"/>
  <c r="A592" i="2" s="1"/>
  <c r="D591" i="2"/>
  <c r="E591" i="2"/>
  <c r="F324" i="1"/>
  <c r="D324" i="1"/>
  <c r="H324" i="1"/>
  <c r="L324" i="1"/>
  <c r="K324" i="1"/>
  <c r="E324" i="1"/>
  <c r="I324" i="1"/>
  <c r="A325" i="1" s="1"/>
  <c r="C324" i="1"/>
  <c r="B324" i="1"/>
  <c r="J324" i="1"/>
  <c r="H325" i="1" l="1"/>
  <c r="E325" i="1"/>
  <c r="I325" i="1"/>
  <c r="A326" i="1" s="1"/>
  <c r="B325" i="1"/>
  <c r="L325" i="1"/>
  <c r="C325" i="1"/>
  <c r="F325" i="1"/>
  <c r="D325" i="1"/>
  <c r="K325" i="1"/>
  <c r="J325" i="1"/>
  <c r="F592" i="2"/>
  <c r="C592" i="2"/>
  <c r="E592" i="2"/>
  <c r="D592" i="2"/>
  <c r="G592" i="2"/>
  <c r="A593" i="2" s="1"/>
  <c r="B592" i="2"/>
  <c r="C593" i="2" l="1"/>
  <c r="F593" i="2"/>
  <c r="B593" i="2"/>
  <c r="G593" i="2"/>
  <c r="A594" i="2" s="1"/>
  <c r="D593" i="2"/>
  <c r="E593" i="2"/>
  <c r="I326" i="1"/>
  <c r="A327" i="1" s="1"/>
  <c r="C326" i="1"/>
  <c r="F326" i="1"/>
  <c r="B326" i="1"/>
  <c r="L326" i="1"/>
  <c r="D326" i="1"/>
  <c r="H326" i="1"/>
  <c r="E326" i="1"/>
  <c r="K326" i="1"/>
  <c r="J326" i="1"/>
  <c r="D327" i="1" l="1"/>
  <c r="H327" i="1"/>
  <c r="B327" i="1"/>
  <c r="L327" i="1"/>
  <c r="E327" i="1"/>
  <c r="I327" i="1"/>
  <c r="A328" i="1" s="1"/>
  <c r="C327" i="1"/>
  <c r="F327" i="1"/>
  <c r="K327" i="1"/>
  <c r="J327" i="1"/>
  <c r="E594" i="2"/>
  <c r="G594" i="2"/>
  <c r="A595" i="2" s="1"/>
  <c r="D594" i="2"/>
  <c r="B594" i="2"/>
  <c r="F594" i="2"/>
  <c r="C594" i="2"/>
  <c r="C595" i="2" l="1"/>
  <c r="F595" i="2"/>
  <c r="B595" i="2"/>
  <c r="G595" i="2"/>
  <c r="A596" i="2" s="1"/>
  <c r="D595" i="2"/>
  <c r="E595" i="2"/>
  <c r="F328" i="1"/>
  <c r="D328" i="1"/>
  <c r="H328" i="1"/>
  <c r="L328" i="1"/>
  <c r="K328" i="1"/>
  <c r="E328" i="1"/>
  <c r="I328" i="1"/>
  <c r="A329" i="1" s="1"/>
  <c r="C328" i="1"/>
  <c r="B328" i="1"/>
  <c r="J328" i="1"/>
  <c r="H329" i="1" l="1"/>
  <c r="E329" i="1"/>
  <c r="I329" i="1"/>
  <c r="A330" i="1" s="1"/>
  <c r="B329" i="1"/>
  <c r="L329" i="1"/>
  <c r="C329" i="1"/>
  <c r="F329" i="1"/>
  <c r="D329" i="1"/>
  <c r="K329" i="1"/>
  <c r="J329" i="1"/>
  <c r="D596" i="2"/>
  <c r="G596" i="2"/>
  <c r="A597" i="2" s="1"/>
  <c r="F596" i="2"/>
  <c r="E596" i="2"/>
  <c r="C596" i="2"/>
  <c r="B596" i="2"/>
  <c r="I330" i="1" l="1"/>
  <c r="A331" i="1" s="1"/>
  <c r="C330" i="1"/>
  <c r="F330" i="1"/>
  <c r="B330" i="1"/>
  <c r="L330" i="1"/>
  <c r="D330" i="1"/>
  <c r="H330" i="1"/>
  <c r="E330" i="1"/>
  <c r="K330" i="1"/>
  <c r="J330" i="1"/>
  <c r="C597" i="2"/>
  <c r="F597" i="2"/>
  <c r="B597" i="2"/>
  <c r="G597" i="2"/>
  <c r="A598" i="2" s="1"/>
  <c r="D597" i="2"/>
  <c r="E597" i="2"/>
  <c r="D331" i="1" l="1"/>
  <c r="H331" i="1"/>
  <c r="B331" i="1"/>
  <c r="L331" i="1"/>
  <c r="E331" i="1"/>
  <c r="I331" i="1"/>
  <c r="A332" i="1" s="1"/>
  <c r="C331" i="1"/>
  <c r="F331" i="1"/>
  <c r="K331" i="1"/>
  <c r="J331" i="1"/>
  <c r="E598" i="2"/>
  <c r="G598" i="2"/>
  <c r="A599" i="2" s="1"/>
  <c r="F598" i="2"/>
  <c r="B598" i="2"/>
  <c r="C598" i="2"/>
  <c r="D598" i="2"/>
  <c r="C599" i="2" l="1"/>
  <c r="E599" i="2"/>
  <c r="B599" i="2"/>
  <c r="G599" i="2"/>
  <c r="A600" i="2" s="1"/>
  <c r="F599" i="2"/>
  <c r="D599" i="2"/>
  <c r="F332" i="1"/>
  <c r="D332" i="1"/>
  <c r="H332" i="1"/>
  <c r="K332" i="1"/>
  <c r="J332" i="1"/>
  <c r="E332" i="1"/>
  <c r="I332" i="1"/>
  <c r="A333" i="1" s="1"/>
  <c r="C332" i="1"/>
  <c r="B332" i="1"/>
  <c r="L332" i="1"/>
  <c r="H333" i="1" l="1"/>
  <c r="E333" i="1"/>
  <c r="I333" i="1"/>
  <c r="A334" i="1" s="1"/>
  <c r="B333" i="1"/>
  <c r="K333" i="1"/>
  <c r="C333" i="1"/>
  <c r="F333" i="1"/>
  <c r="D333" i="1"/>
  <c r="L333" i="1"/>
  <c r="J333" i="1"/>
  <c r="G600" i="2"/>
  <c r="A601" i="2" s="1"/>
  <c r="F600" i="2"/>
  <c r="C600" i="2"/>
  <c r="E600" i="2"/>
  <c r="D600" i="2"/>
  <c r="B600" i="2"/>
  <c r="C601" i="2" l="1"/>
  <c r="E601" i="2"/>
  <c r="B601" i="2"/>
  <c r="G601" i="2"/>
  <c r="A602" i="2" s="1"/>
  <c r="F601" i="2"/>
  <c r="D601" i="2"/>
  <c r="I334" i="1"/>
  <c r="A335" i="1" s="1"/>
  <c r="C334" i="1"/>
  <c r="F334" i="1"/>
  <c r="B334" i="1"/>
  <c r="L334" i="1"/>
  <c r="D334" i="1"/>
  <c r="H334" i="1"/>
  <c r="E334" i="1"/>
  <c r="K334" i="1"/>
  <c r="J334" i="1"/>
  <c r="D335" i="1" l="1"/>
  <c r="H335" i="1"/>
  <c r="B335" i="1"/>
  <c r="L335" i="1"/>
  <c r="E335" i="1"/>
  <c r="I335" i="1"/>
  <c r="A336" i="1" s="1"/>
  <c r="C335" i="1"/>
  <c r="F335" i="1"/>
  <c r="K335" i="1"/>
  <c r="J335" i="1"/>
  <c r="E602" i="2"/>
  <c r="D602" i="2"/>
  <c r="G602" i="2"/>
  <c r="A603" i="2" s="1"/>
  <c r="B602" i="2"/>
  <c r="F602" i="2"/>
  <c r="C602" i="2"/>
  <c r="C603" i="2" l="1"/>
  <c r="D603" i="2"/>
  <c r="B603" i="2"/>
  <c r="G603" i="2"/>
  <c r="A604" i="2" s="1"/>
  <c r="E603" i="2"/>
  <c r="F603" i="2"/>
  <c r="F336" i="1"/>
  <c r="D336" i="1"/>
  <c r="H336" i="1"/>
  <c r="L336" i="1"/>
  <c r="J336" i="1"/>
  <c r="E336" i="1"/>
  <c r="I336" i="1"/>
  <c r="A337" i="1" s="1"/>
  <c r="C336" i="1"/>
  <c r="B336" i="1"/>
  <c r="K336" i="1"/>
  <c r="H337" i="1" l="1"/>
  <c r="E337" i="1"/>
  <c r="I337" i="1"/>
  <c r="A338" i="1" s="1"/>
  <c r="B337" i="1"/>
  <c r="L337" i="1"/>
  <c r="C337" i="1"/>
  <c r="F337" i="1"/>
  <c r="D337" i="1"/>
  <c r="K337" i="1"/>
  <c r="J337" i="1"/>
  <c r="D604" i="2"/>
  <c r="G604" i="2"/>
  <c r="A605" i="2" s="1"/>
  <c r="F604" i="2"/>
  <c r="E604" i="2"/>
  <c r="C604" i="2"/>
  <c r="B604" i="2"/>
  <c r="I338" i="1" l="1"/>
  <c r="A339" i="1" s="1"/>
  <c r="C338" i="1"/>
  <c r="F338" i="1"/>
  <c r="B338" i="1"/>
  <c r="L338" i="1"/>
  <c r="D338" i="1"/>
  <c r="H338" i="1"/>
  <c r="E338" i="1"/>
  <c r="K338" i="1"/>
  <c r="J338" i="1"/>
  <c r="C605" i="2"/>
  <c r="F605" i="2"/>
  <c r="B605" i="2"/>
  <c r="G605" i="2"/>
  <c r="A606" i="2" s="1"/>
  <c r="D605" i="2"/>
  <c r="E605" i="2"/>
  <c r="D339" i="1" l="1"/>
  <c r="H339" i="1"/>
  <c r="B339" i="1"/>
  <c r="K339" i="1"/>
  <c r="E339" i="1"/>
  <c r="I339" i="1"/>
  <c r="A340" i="1" s="1"/>
  <c r="C339" i="1"/>
  <c r="F339" i="1"/>
  <c r="L339" i="1"/>
  <c r="J339" i="1"/>
  <c r="E606" i="2"/>
  <c r="G606" i="2"/>
  <c r="A607" i="2" s="1"/>
  <c r="F606" i="2"/>
  <c r="B606" i="2"/>
  <c r="C606" i="2"/>
  <c r="D606" i="2"/>
  <c r="C607" i="2" l="1"/>
  <c r="E607" i="2"/>
  <c r="B607" i="2"/>
  <c r="G607" i="2"/>
  <c r="A608" i="2" s="1"/>
  <c r="F607" i="2"/>
  <c r="D607" i="2"/>
  <c r="F340" i="1"/>
  <c r="D340" i="1"/>
  <c r="H340" i="1"/>
  <c r="L340" i="1"/>
  <c r="K340" i="1"/>
  <c r="E340" i="1"/>
  <c r="I340" i="1"/>
  <c r="A341" i="1" s="1"/>
  <c r="C340" i="1"/>
  <c r="B340" i="1"/>
  <c r="J340" i="1"/>
  <c r="H341" i="1" l="1"/>
  <c r="E341" i="1"/>
  <c r="I341" i="1"/>
  <c r="A342" i="1" s="1"/>
  <c r="B341" i="1"/>
  <c r="L341" i="1"/>
  <c r="C341" i="1"/>
  <c r="F341" i="1"/>
  <c r="D341" i="1"/>
  <c r="K341" i="1"/>
  <c r="J341" i="1"/>
  <c r="G608" i="2"/>
  <c r="A609" i="2" s="1"/>
  <c r="F608" i="2"/>
  <c r="C608" i="2"/>
  <c r="E608" i="2"/>
  <c r="D608" i="2"/>
  <c r="B608" i="2"/>
  <c r="C609" i="2" l="1"/>
  <c r="E609" i="2"/>
  <c r="B609" i="2"/>
  <c r="G609" i="2"/>
  <c r="A610" i="2" s="1"/>
  <c r="F609" i="2"/>
  <c r="D609" i="2"/>
  <c r="I342" i="1"/>
  <c r="A343" i="1" s="1"/>
  <c r="C342" i="1"/>
  <c r="F342" i="1"/>
  <c r="B342" i="1"/>
  <c r="L342" i="1"/>
  <c r="D342" i="1"/>
  <c r="H342" i="1"/>
  <c r="E342" i="1"/>
  <c r="K342" i="1"/>
  <c r="J342" i="1"/>
  <c r="D343" i="1" l="1"/>
  <c r="H343" i="1"/>
  <c r="B343" i="1"/>
  <c r="L343" i="1"/>
  <c r="E343" i="1"/>
  <c r="I343" i="1"/>
  <c r="A344" i="1" s="1"/>
  <c r="C343" i="1"/>
  <c r="F343" i="1"/>
  <c r="K343" i="1"/>
  <c r="J343" i="1"/>
  <c r="E610" i="2"/>
  <c r="D610" i="2"/>
  <c r="G610" i="2"/>
  <c r="A611" i="2" s="1"/>
  <c r="B610" i="2"/>
  <c r="F610" i="2"/>
  <c r="C610" i="2"/>
  <c r="C611" i="2" l="1"/>
  <c r="D611" i="2"/>
  <c r="B611" i="2"/>
  <c r="G611" i="2"/>
  <c r="A612" i="2" s="1"/>
  <c r="E611" i="2"/>
  <c r="F611" i="2"/>
  <c r="F344" i="1"/>
  <c r="D344" i="1"/>
  <c r="H344" i="1"/>
  <c r="L344" i="1"/>
  <c r="K344" i="1"/>
  <c r="E344" i="1"/>
  <c r="I344" i="1"/>
  <c r="A345" i="1" s="1"/>
  <c r="C344" i="1"/>
  <c r="B344" i="1"/>
  <c r="J344" i="1"/>
  <c r="H345" i="1" l="1"/>
  <c r="E345" i="1"/>
  <c r="I345" i="1"/>
  <c r="A346" i="1" s="1"/>
  <c r="B345" i="1"/>
  <c r="L345" i="1"/>
  <c r="C345" i="1"/>
  <c r="F345" i="1"/>
  <c r="D345" i="1"/>
  <c r="K345" i="1"/>
  <c r="J345" i="1"/>
  <c r="D612" i="2"/>
  <c r="G612" i="2"/>
  <c r="A613" i="2" s="1"/>
  <c r="F612" i="2"/>
  <c r="E612" i="2"/>
  <c r="C612" i="2"/>
  <c r="B612" i="2"/>
  <c r="I346" i="1" l="1"/>
  <c r="A347" i="1" s="1"/>
  <c r="C346" i="1"/>
  <c r="F346" i="1"/>
  <c r="B346" i="1"/>
  <c r="L346" i="1"/>
  <c r="D346" i="1"/>
  <c r="H346" i="1"/>
  <c r="E346" i="1"/>
  <c r="K346" i="1"/>
  <c r="J346" i="1"/>
  <c r="C613" i="2"/>
  <c r="F613" i="2"/>
  <c r="B613" i="2"/>
  <c r="G613" i="2"/>
  <c r="A614" i="2" s="1"/>
  <c r="D613" i="2"/>
  <c r="E613" i="2"/>
  <c r="E614" i="2" l="1"/>
  <c r="G614" i="2"/>
  <c r="A615" i="2" s="1"/>
  <c r="F614" i="2"/>
  <c r="B614" i="2"/>
  <c r="C614" i="2"/>
  <c r="D614" i="2"/>
  <c r="D347" i="1"/>
  <c r="H347" i="1"/>
  <c r="B347" i="1"/>
  <c r="L347" i="1"/>
  <c r="E347" i="1"/>
  <c r="I347" i="1"/>
  <c r="A348" i="1" s="1"/>
  <c r="C347" i="1"/>
  <c r="F347" i="1"/>
  <c r="K347" i="1"/>
  <c r="J347" i="1"/>
  <c r="F348" i="1" l="1"/>
  <c r="D348" i="1"/>
  <c r="H348" i="1"/>
  <c r="K348" i="1"/>
  <c r="J348" i="1"/>
  <c r="E348" i="1"/>
  <c r="I348" i="1"/>
  <c r="A349" i="1" s="1"/>
  <c r="C348" i="1"/>
  <c r="B348" i="1"/>
  <c r="L348" i="1"/>
  <c r="C615" i="2"/>
  <c r="E615" i="2"/>
  <c r="B615" i="2"/>
  <c r="G615" i="2"/>
  <c r="A616" i="2" s="1"/>
  <c r="F615" i="2"/>
  <c r="D615" i="2"/>
  <c r="H349" i="1" l="1"/>
  <c r="E349" i="1"/>
  <c r="I349" i="1"/>
  <c r="A350" i="1" s="1"/>
  <c r="B349" i="1"/>
  <c r="K349" i="1"/>
  <c r="C349" i="1"/>
  <c r="F349" i="1"/>
  <c r="D349" i="1"/>
  <c r="L349" i="1"/>
  <c r="J349" i="1"/>
  <c r="G616" i="2"/>
  <c r="A617" i="2" s="1"/>
  <c r="F616" i="2"/>
  <c r="C616" i="2"/>
  <c r="E616" i="2"/>
  <c r="D616" i="2"/>
  <c r="B616" i="2"/>
  <c r="C617" i="2" l="1"/>
  <c r="E617" i="2"/>
  <c r="B617" i="2"/>
  <c r="G617" i="2"/>
  <c r="A618" i="2" s="1"/>
  <c r="F617" i="2"/>
  <c r="D617" i="2"/>
  <c r="I350" i="1"/>
  <c r="A351" i="1" s="1"/>
  <c r="C350" i="1"/>
  <c r="F350" i="1"/>
  <c r="B350" i="1"/>
  <c r="L350" i="1"/>
  <c r="D350" i="1"/>
  <c r="H350" i="1"/>
  <c r="E350" i="1"/>
  <c r="K350" i="1"/>
  <c r="J350" i="1"/>
  <c r="D351" i="1" l="1"/>
  <c r="H351" i="1"/>
  <c r="B351" i="1"/>
  <c r="L351" i="1"/>
  <c r="E351" i="1"/>
  <c r="I351" i="1"/>
  <c r="A352" i="1" s="1"/>
  <c r="C351" i="1"/>
  <c r="F351" i="1"/>
  <c r="K351" i="1"/>
  <c r="J351" i="1"/>
  <c r="E618" i="2"/>
  <c r="D618" i="2"/>
  <c r="G618" i="2"/>
  <c r="A619" i="2" s="1"/>
  <c r="B618" i="2"/>
  <c r="F618" i="2"/>
  <c r="C618" i="2"/>
  <c r="C619" i="2" l="1"/>
  <c r="D619" i="2"/>
  <c r="B619" i="2"/>
  <c r="G619" i="2"/>
  <c r="A620" i="2" s="1"/>
  <c r="E619" i="2"/>
  <c r="F619" i="2"/>
  <c r="F352" i="1"/>
  <c r="D352" i="1"/>
  <c r="H352" i="1"/>
  <c r="L352" i="1"/>
  <c r="J352" i="1"/>
  <c r="E352" i="1"/>
  <c r="I352" i="1"/>
  <c r="A353" i="1" s="1"/>
  <c r="C352" i="1"/>
  <c r="B352" i="1"/>
  <c r="K352" i="1"/>
  <c r="H353" i="1" l="1"/>
  <c r="E353" i="1"/>
  <c r="I353" i="1"/>
  <c r="A354" i="1" s="1"/>
  <c r="B353" i="1"/>
  <c r="L353" i="1"/>
  <c r="C353" i="1"/>
  <c r="F353" i="1"/>
  <c r="D353" i="1"/>
  <c r="K353" i="1"/>
  <c r="J353" i="1"/>
  <c r="D620" i="2"/>
  <c r="G620" i="2"/>
  <c r="A621" i="2" s="1"/>
  <c r="F620" i="2"/>
  <c r="E620" i="2"/>
  <c r="C620" i="2"/>
  <c r="B620" i="2"/>
  <c r="I354" i="1" l="1"/>
  <c r="A355" i="1" s="1"/>
  <c r="C354" i="1"/>
  <c r="F354" i="1"/>
  <c r="B354" i="1"/>
  <c r="L354" i="1"/>
  <c r="D354" i="1"/>
  <c r="H354" i="1"/>
  <c r="E354" i="1"/>
  <c r="K354" i="1"/>
  <c r="J354" i="1"/>
  <c r="C621" i="2"/>
  <c r="F621" i="2"/>
  <c r="B621" i="2"/>
  <c r="G621" i="2"/>
  <c r="A622" i="2" s="1"/>
  <c r="D621" i="2"/>
  <c r="E621" i="2"/>
  <c r="D355" i="1" l="1"/>
  <c r="H355" i="1"/>
  <c r="B355" i="1"/>
  <c r="K355" i="1"/>
  <c r="E355" i="1"/>
  <c r="I355" i="1"/>
  <c r="A356" i="1" s="1"/>
  <c r="C355" i="1"/>
  <c r="F355" i="1"/>
  <c r="L355" i="1"/>
  <c r="J355" i="1"/>
  <c r="E622" i="2"/>
  <c r="G622" i="2"/>
  <c r="A623" i="2" s="1"/>
  <c r="F622" i="2"/>
  <c r="B622" i="2"/>
  <c r="C622" i="2"/>
  <c r="D622" i="2"/>
  <c r="C623" i="2" l="1"/>
  <c r="E623" i="2"/>
  <c r="B623" i="2"/>
  <c r="G623" i="2"/>
  <c r="A624" i="2" s="1"/>
  <c r="F623" i="2"/>
  <c r="D623" i="2"/>
  <c r="F356" i="1"/>
  <c r="D356" i="1"/>
  <c r="H356" i="1"/>
  <c r="L356" i="1"/>
  <c r="K356" i="1"/>
  <c r="E356" i="1"/>
  <c r="I356" i="1"/>
  <c r="A357" i="1" s="1"/>
  <c r="C356" i="1"/>
  <c r="B356" i="1"/>
  <c r="J356" i="1"/>
  <c r="H357" i="1" l="1"/>
  <c r="E357" i="1"/>
  <c r="I357" i="1"/>
  <c r="A358" i="1" s="1"/>
  <c r="B357" i="1"/>
  <c r="L357" i="1"/>
  <c r="C357" i="1"/>
  <c r="F357" i="1"/>
  <c r="D357" i="1"/>
  <c r="K357" i="1"/>
  <c r="J357" i="1"/>
  <c r="G624" i="2"/>
  <c r="A625" i="2" s="1"/>
  <c r="F624" i="2"/>
  <c r="C624" i="2"/>
  <c r="E624" i="2"/>
  <c r="D624" i="2"/>
  <c r="B624" i="2"/>
  <c r="C625" i="2" l="1"/>
  <c r="E625" i="2"/>
  <c r="B625" i="2"/>
  <c r="G625" i="2"/>
  <c r="A626" i="2" s="1"/>
  <c r="F625" i="2"/>
  <c r="D625" i="2"/>
  <c r="I358" i="1"/>
  <c r="A359" i="1" s="1"/>
  <c r="C358" i="1"/>
  <c r="F358" i="1"/>
  <c r="B358" i="1"/>
  <c r="L358" i="1"/>
  <c r="D358" i="1"/>
  <c r="H358" i="1"/>
  <c r="E358" i="1"/>
  <c r="K358" i="1"/>
  <c r="J358" i="1"/>
  <c r="D359" i="1" l="1"/>
  <c r="H359" i="1"/>
  <c r="B359" i="1"/>
  <c r="L359" i="1"/>
  <c r="E359" i="1"/>
  <c r="I359" i="1"/>
  <c r="A360" i="1" s="1"/>
  <c r="C359" i="1"/>
  <c r="F359" i="1"/>
  <c r="K359" i="1"/>
  <c r="J359" i="1"/>
  <c r="E626" i="2"/>
  <c r="D626" i="2"/>
  <c r="G626" i="2"/>
  <c r="A627" i="2" s="1"/>
  <c r="B626" i="2"/>
  <c r="F626" i="2"/>
  <c r="C626" i="2"/>
  <c r="C627" i="2" l="1"/>
  <c r="D627" i="2"/>
  <c r="B627" i="2"/>
  <c r="G627" i="2"/>
  <c r="A628" i="2" s="1"/>
  <c r="E627" i="2"/>
  <c r="F627" i="2"/>
  <c r="F360" i="1"/>
  <c r="D360" i="1"/>
  <c r="H360" i="1"/>
  <c r="L360" i="1"/>
  <c r="K360" i="1"/>
  <c r="E360" i="1"/>
  <c r="I360" i="1"/>
  <c r="A361" i="1" s="1"/>
  <c r="C360" i="1"/>
  <c r="B360" i="1"/>
  <c r="J360" i="1"/>
  <c r="H361" i="1" l="1"/>
  <c r="E361" i="1"/>
  <c r="I361" i="1"/>
  <c r="A362" i="1" s="1"/>
  <c r="B361" i="1"/>
  <c r="L361" i="1"/>
  <c r="C361" i="1"/>
  <c r="F361" i="1"/>
  <c r="D361" i="1"/>
  <c r="K361" i="1"/>
  <c r="J361" i="1"/>
  <c r="D628" i="2"/>
  <c r="G628" i="2"/>
  <c r="A629" i="2" s="1"/>
  <c r="F628" i="2"/>
  <c r="E628" i="2"/>
  <c r="C628" i="2"/>
  <c r="B628" i="2"/>
  <c r="I362" i="1" l="1"/>
  <c r="A363" i="1" s="1"/>
  <c r="C362" i="1"/>
  <c r="F362" i="1"/>
  <c r="B362" i="1"/>
  <c r="L362" i="1"/>
  <c r="D362" i="1"/>
  <c r="H362" i="1"/>
  <c r="E362" i="1"/>
  <c r="K362" i="1"/>
  <c r="J362" i="1"/>
  <c r="C629" i="2"/>
  <c r="F629" i="2"/>
  <c r="B629" i="2"/>
  <c r="G629" i="2"/>
  <c r="A630" i="2" s="1"/>
  <c r="D629" i="2"/>
  <c r="E629" i="2"/>
  <c r="D363" i="1" l="1"/>
  <c r="H363" i="1"/>
  <c r="B363" i="1"/>
  <c r="L363" i="1"/>
  <c r="E363" i="1"/>
  <c r="I363" i="1"/>
  <c r="A364" i="1" s="1"/>
  <c r="C363" i="1"/>
  <c r="F363" i="1"/>
  <c r="K363" i="1"/>
  <c r="J363" i="1"/>
  <c r="E630" i="2"/>
  <c r="G630" i="2"/>
  <c r="A631" i="2" s="1"/>
  <c r="F630" i="2"/>
  <c r="B630" i="2"/>
  <c r="C630" i="2"/>
  <c r="D630" i="2"/>
  <c r="C631" i="2" l="1"/>
  <c r="E631" i="2"/>
  <c r="B631" i="2"/>
  <c r="G631" i="2"/>
  <c r="A632" i="2" s="1"/>
  <c r="F631" i="2"/>
  <c r="D631" i="2"/>
  <c r="F364" i="1"/>
  <c r="D364" i="1"/>
  <c r="H364" i="1"/>
  <c r="K364" i="1"/>
  <c r="J364" i="1"/>
  <c r="E364" i="1"/>
  <c r="I364" i="1"/>
  <c r="A365" i="1" s="1"/>
  <c r="C364" i="1"/>
  <c r="B364" i="1"/>
  <c r="L364" i="1"/>
  <c r="H365" i="1" l="1"/>
  <c r="E365" i="1"/>
  <c r="I365" i="1"/>
  <c r="A366" i="1" s="1"/>
  <c r="B365" i="1"/>
  <c r="K365" i="1"/>
  <c r="C365" i="1"/>
  <c r="F365" i="1"/>
  <c r="D365" i="1"/>
  <c r="L365" i="1"/>
  <c r="J365" i="1"/>
  <c r="G632" i="2"/>
  <c r="A633" i="2" s="1"/>
  <c r="F632" i="2"/>
  <c r="C632" i="2"/>
  <c r="E632" i="2"/>
  <c r="D632" i="2"/>
  <c r="B632" i="2"/>
  <c r="C633" i="2" l="1"/>
  <c r="E633" i="2"/>
  <c r="B633" i="2"/>
  <c r="G633" i="2"/>
  <c r="A634" i="2" s="1"/>
  <c r="F633" i="2"/>
  <c r="D633" i="2"/>
  <c r="I366" i="1"/>
  <c r="A367" i="1" s="1"/>
  <c r="C366" i="1"/>
  <c r="F366" i="1"/>
  <c r="B366" i="1"/>
  <c r="L366" i="1"/>
  <c r="D366" i="1"/>
  <c r="H366" i="1"/>
  <c r="E366" i="1"/>
  <c r="K366" i="1"/>
  <c r="J366" i="1"/>
  <c r="D367" i="1" l="1"/>
  <c r="H367" i="1"/>
  <c r="B367" i="1"/>
  <c r="L367" i="1"/>
  <c r="E367" i="1"/>
  <c r="I367" i="1"/>
  <c r="A368" i="1" s="1"/>
  <c r="C367" i="1"/>
  <c r="F367" i="1"/>
  <c r="K367" i="1"/>
  <c r="J367" i="1"/>
  <c r="E634" i="2"/>
  <c r="D634" i="2"/>
  <c r="G634" i="2"/>
  <c r="A635" i="2" s="1"/>
  <c r="B634" i="2"/>
  <c r="F634" i="2"/>
  <c r="C634" i="2"/>
  <c r="C635" i="2" l="1"/>
  <c r="D635" i="2"/>
  <c r="B635" i="2"/>
  <c r="G635" i="2"/>
  <c r="A636" i="2" s="1"/>
  <c r="E635" i="2"/>
  <c r="F635" i="2"/>
  <c r="F368" i="1"/>
  <c r="D368" i="1"/>
  <c r="H368" i="1"/>
  <c r="L368" i="1"/>
  <c r="J368" i="1"/>
  <c r="E368" i="1"/>
  <c r="I368" i="1"/>
  <c r="A369" i="1" s="1"/>
  <c r="C368" i="1"/>
  <c r="B368" i="1"/>
  <c r="K368" i="1"/>
  <c r="H369" i="1" l="1"/>
  <c r="E369" i="1"/>
  <c r="I369" i="1"/>
  <c r="A370" i="1" s="1"/>
  <c r="B369" i="1"/>
  <c r="L369" i="1"/>
  <c r="C369" i="1"/>
  <c r="F369" i="1"/>
  <c r="D369" i="1"/>
  <c r="K369" i="1"/>
  <c r="J369" i="1"/>
  <c r="D636" i="2"/>
  <c r="G636" i="2"/>
  <c r="A637" i="2" s="1"/>
  <c r="F636" i="2"/>
  <c r="E636" i="2"/>
  <c r="C636" i="2"/>
  <c r="B636" i="2"/>
  <c r="I370" i="1" l="1"/>
  <c r="A371" i="1" s="1"/>
  <c r="C370" i="1"/>
  <c r="F370" i="1"/>
  <c r="B370" i="1"/>
  <c r="L370" i="1"/>
  <c r="D370" i="1"/>
  <c r="H370" i="1"/>
  <c r="E370" i="1"/>
  <c r="K370" i="1"/>
  <c r="J370" i="1"/>
  <c r="C637" i="2"/>
  <c r="F637" i="2"/>
  <c r="B637" i="2"/>
  <c r="G637" i="2"/>
  <c r="A638" i="2" s="1"/>
  <c r="D637" i="2"/>
  <c r="E637" i="2"/>
  <c r="D371" i="1" l="1"/>
  <c r="H371" i="1"/>
  <c r="B371" i="1"/>
  <c r="K371" i="1"/>
  <c r="E371" i="1"/>
  <c r="I371" i="1"/>
  <c r="A372" i="1" s="1"/>
  <c r="C371" i="1"/>
  <c r="F371" i="1"/>
  <c r="L371" i="1"/>
  <c r="J371" i="1"/>
  <c r="E638" i="2"/>
  <c r="G638" i="2"/>
  <c r="A639" i="2" s="1"/>
  <c r="F638" i="2"/>
  <c r="B638" i="2"/>
  <c r="C638" i="2"/>
  <c r="D638" i="2"/>
  <c r="C639" i="2" l="1"/>
  <c r="E639" i="2"/>
  <c r="B639" i="2"/>
  <c r="G639" i="2"/>
  <c r="A640" i="2" s="1"/>
  <c r="F639" i="2"/>
  <c r="D639" i="2"/>
  <c r="F372" i="1"/>
  <c r="D372" i="1"/>
  <c r="H372" i="1"/>
  <c r="L372" i="1"/>
  <c r="K372" i="1"/>
  <c r="E372" i="1"/>
  <c r="I372" i="1"/>
  <c r="A373" i="1" s="1"/>
  <c r="C372" i="1"/>
  <c r="B372" i="1"/>
  <c r="J372" i="1"/>
  <c r="H373" i="1" l="1"/>
  <c r="E373" i="1"/>
  <c r="I373" i="1"/>
  <c r="A374" i="1" s="1"/>
  <c r="B373" i="1"/>
  <c r="L373" i="1"/>
  <c r="C373" i="1"/>
  <c r="F373" i="1"/>
  <c r="D373" i="1"/>
  <c r="K373" i="1"/>
  <c r="J373" i="1"/>
  <c r="G640" i="2"/>
  <c r="A641" i="2" s="1"/>
  <c r="F640" i="2"/>
  <c r="C640" i="2"/>
  <c r="E640" i="2"/>
  <c r="D640" i="2"/>
  <c r="B640" i="2"/>
  <c r="C641" i="2" l="1"/>
  <c r="E641" i="2"/>
  <c r="B641" i="2"/>
  <c r="G641" i="2"/>
  <c r="A642" i="2" s="1"/>
  <c r="F641" i="2"/>
  <c r="D641" i="2"/>
  <c r="I374" i="1"/>
  <c r="A375" i="1" s="1"/>
  <c r="C374" i="1"/>
  <c r="F374" i="1"/>
  <c r="B374" i="1"/>
  <c r="L374" i="1"/>
  <c r="D374" i="1"/>
  <c r="H374" i="1"/>
  <c r="E374" i="1"/>
  <c r="K374" i="1"/>
  <c r="J374" i="1"/>
  <c r="D375" i="1" l="1"/>
  <c r="H375" i="1"/>
  <c r="B375" i="1"/>
  <c r="L375" i="1"/>
  <c r="E375" i="1"/>
  <c r="I375" i="1"/>
  <c r="A376" i="1" s="1"/>
  <c r="C375" i="1"/>
  <c r="F375" i="1"/>
  <c r="K375" i="1"/>
  <c r="J375" i="1"/>
  <c r="E642" i="2"/>
  <c r="D642" i="2"/>
  <c r="G642" i="2"/>
  <c r="A643" i="2" s="1"/>
  <c r="B642" i="2"/>
  <c r="F642" i="2"/>
  <c r="C642" i="2"/>
  <c r="C643" i="2" l="1"/>
  <c r="D643" i="2"/>
  <c r="B643" i="2"/>
  <c r="G643" i="2"/>
  <c r="A644" i="2" s="1"/>
  <c r="E643" i="2"/>
  <c r="F643" i="2"/>
  <c r="F376" i="1"/>
  <c r="D376" i="1"/>
  <c r="H376" i="1"/>
  <c r="L376" i="1"/>
  <c r="K376" i="1"/>
  <c r="E376" i="1"/>
  <c r="I376" i="1"/>
  <c r="A377" i="1" s="1"/>
  <c r="C376" i="1"/>
  <c r="B376" i="1"/>
  <c r="J376" i="1"/>
  <c r="H377" i="1" l="1"/>
  <c r="E377" i="1"/>
  <c r="I377" i="1"/>
  <c r="A378" i="1" s="1"/>
  <c r="B377" i="1"/>
  <c r="L377" i="1"/>
  <c r="C377" i="1"/>
  <c r="F377" i="1"/>
  <c r="D377" i="1"/>
  <c r="K377" i="1"/>
  <c r="J377" i="1"/>
  <c r="D644" i="2"/>
  <c r="G644" i="2"/>
  <c r="A645" i="2" s="1"/>
  <c r="F644" i="2"/>
  <c r="E644" i="2"/>
  <c r="C644" i="2"/>
  <c r="B644" i="2"/>
  <c r="I378" i="1" l="1"/>
  <c r="A379" i="1" s="1"/>
  <c r="C378" i="1"/>
  <c r="F378" i="1"/>
  <c r="B378" i="1"/>
  <c r="L378" i="1"/>
  <c r="D378" i="1"/>
  <c r="H378" i="1"/>
  <c r="E378" i="1"/>
  <c r="K378" i="1"/>
  <c r="J378" i="1"/>
  <c r="C645" i="2"/>
  <c r="F645" i="2"/>
  <c r="B645" i="2"/>
  <c r="G645" i="2"/>
  <c r="A646" i="2" s="1"/>
  <c r="D645" i="2"/>
  <c r="E645" i="2"/>
  <c r="D379" i="1" l="1"/>
  <c r="H379" i="1"/>
  <c r="B379" i="1"/>
  <c r="L379" i="1"/>
  <c r="E379" i="1"/>
  <c r="I379" i="1"/>
  <c r="A380" i="1" s="1"/>
  <c r="C379" i="1"/>
  <c r="F379" i="1"/>
  <c r="K379" i="1"/>
  <c r="J379" i="1"/>
  <c r="E646" i="2"/>
  <c r="G646" i="2"/>
  <c r="A647" i="2" s="1"/>
  <c r="F646" i="2"/>
  <c r="B646" i="2"/>
  <c r="C646" i="2"/>
  <c r="D646" i="2"/>
  <c r="C647" i="2" l="1"/>
  <c r="E647" i="2"/>
  <c r="B647" i="2"/>
  <c r="G647" i="2"/>
  <c r="A648" i="2" s="1"/>
  <c r="F647" i="2"/>
  <c r="D647" i="2"/>
  <c r="F380" i="1"/>
  <c r="D380" i="1"/>
  <c r="H380" i="1"/>
  <c r="K380" i="1"/>
  <c r="J380" i="1"/>
  <c r="E380" i="1"/>
  <c r="I380" i="1"/>
  <c r="A381" i="1" s="1"/>
  <c r="C380" i="1"/>
  <c r="B380" i="1"/>
  <c r="L380" i="1"/>
  <c r="H381" i="1" l="1"/>
  <c r="E381" i="1"/>
  <c r="B381" i="1"/>
  <c r="K381" i="1"/>
  <c r="I381" i="1"/>
  <c r="A382" i="1" s="1"/>
  <c r="C381" i="1"/>
  <c r="F381" i="1"/>
  <c r="D381" i="1"/>
  <c r="L381" i="1"/>
  <c r="J381" i="1"/>
  <c r="G648" i="2"/>
  <c r="A649" i="2" s="1"/>
  <c r="F648" i="2"/>
  <c r="C648" i="2"/>
  <c r="E648" i="2"/>
  <c r="D648" i="2"/>
  <c r="B648" i="2"/>
  <c r="C649" i="2" l="1"/>
  <c r="E649" i="2"/>
  <c r="B649" i="2"/>
  <c r="G649" i="2"/>
  <c r="A650" i="2" s="1"/>
  <c r="F649" i="2"/>
  <c r="D649" i="2"/>
  <c r="H382" i="1"/>
  <c r="D382" i="1"/>
  <c r="B382" i="1"/>
  <c r="L382" i="1"/>
  <c r="I382" i="1"/>
  <c r="A383" i="1" s="1"/>
  <c r="F382" i="1"/>
  <c r="E382" i="1"/>
  <c r="C382" i="1"/>
  <c r="K382" i="1"/>
  <c r="J382" i="1"/>
  <c r="I383" i="1" l="1"/>
  <c r="A384" i="1" s="1"/>
  <c r="E383" i="1"/>
  <c r="F383" i="1"/>
  <c r="C383" i="1"/>
  <c r="K383" i="1"/>
  <c r="J383" i="1"/>
  <c r="H383" i="1"/>
  <c r="D383" i="1"/>
  <c r="B383" i="1"/>
  <c r="L383" i="1"/>
  <c r="E650" i="2"/>
  <c r="D650" i="2"/>
  <c r="G650" i="2"/>
  <c r="A651" i="2" s="1"/>
  <c r="B650" i="2"/>
  <c r="F650" i="2"/>
  <c r="C650" i="2"/>
  <c r="C651" i="2" l="1"/>
  <c r="D651" i="2"/>
  <c r="B651" i="2"/>
  <c r="G651" i="2"/>
  <c r="A652" i="2" s="1"/>
  <c r="E651" i="2"/>
  <c r="F651" i="2"/>
  <c r="I384" i="1"/>
  <c r="A385" i="1" s="1"/>
  <c r="D384" i="1"/>
  <c r="F384" i="1"/>
  <c r="C384" i="1"/>
  <c r="L384" i="1"/>
  <c r="J384" i="1"/>
  <c r="H384" i="1"/>
  <c r="E384" i="1"/>
  <c r="B384" i="1"/>
  <c r="K384" i="1"/>
  <c r="I385" i="1" l="1"/>
  <c r="A386" i="1" s="1"/>
  <c r="C385" i="1"/>
  <c r="F385" i="1"/>
  <c r="D385" i="1"/>
  <c r="K385" i="1"/>
  <c r="J385" i="1"/>
  <c r="H385" i="1"/>
  <c r="E385" i="1"/>
  <c r="B385" i="1"/>
  <c r="L385" i="1"/>
  <c r="D652" i="2"/>
  <c r="G652" i="2"/>
  <c r="A653" i="2" s="1"/>
  <c r="F652" i="2"/>
  <c r="E652" i="2"/>
  <c r="C652" i="2"/>
  <c r="B652" i="2"/>
  <c r="I386" i="1" l="1"/>
  <c r="A387" i="1" s="1"/>
  <c r="F386" i="1"/>
  <c r="H386" i="1"/>
  <c r="D386" i="1"/>
  <c r="K386" i="1"/>
  <c r="J386" i="1"/>
  <c r="C386" i="1"/>
  <c r="E386" i="1"/>
  <c r="B386" i="1"/>
  <c r="L386" i="1"/>
  <c r="C653" i="2"/>
  <c r="F653" i="2"/>
  <c r="B653" i="2"/>
  <c r="G653" i="2"/>
  <c r="A654" i="2" s="1"/>
  <c r="D653" i="2"/>
  <c r="E653" i="2"/>
  <c r="I387" i="1" l="1"/>
  <c r="A388" i="1" s="1"/>
  <c r="E387" i="1"/>
  <c r="H387" i="1"/>
  <c r="D387" i="1"/>
  <c r="L387" i="1"/>
  <c r="J387" i="1"/>
  <c r="C387" i="1"/>
  <c r="F387" i="1"/>
  <c r="B387" i="1"/>
  <c r="K387" i="1"/>
  <c r="E654" i="2"/>
  <c r="G654" i="2"/>
  <c r="A655" i="2" s="1"/>
  <c r="F654" i="2"/>
  <c r="B654" i="2"/>
  <c r="C654" i="2"/>
  <c r="D654" i="2"/>
  <c r="I388" i="1" l="1"/>
  <c r="A389" i="1" s="1"/>
  <c r="D388" i="1"/>
  <c r="H388" i="1"/>
  <c r="E388" i="1"/>
  <c r="L388" i="1"/>
  <c r="K388" i="1"/>
  <c r="C388" i="1"/>
  <c r="F388" i="1"/>
  <c r="B388" i="1"/>
  <c r="J388" i="1"/>
  <c r="G655" i="2"/>
  <c r="A656" i="2" s="1"/>
  <c r="F655" i="2"/>
  <c r="D655" i="2"/>
  <c r="C655" i="2"/>
  <c r="E655" i="2"/>
  <c r="B655" i="2"/>
  <c r="G656" i="2" l="1"/>
  <c r="A657" i="2" s="1"/>
  <c r="F656" i="2"/>
  <c r="C656" i="2"/>
  <c r="E656" i="2"/>
  <c r="D656" i="2"/>
  <c r="B656" i="2"/>
  <c r="I389" i="1"/>
  <c r="A390" i="1" s="1"/>
  <c r="C389" i="1"/>
  <c r="D389" i="1"/>
  <c r="E389" i="1"/>
  <c r="K389" i="1"/>
  <c r="J389" i="1"/>
  <c r="H389" i="1"/>
  <c r="F389" i="1"/>
  <c r="B389" i="1"/>
  <c r="L389" i="1"/>
  <c r="I390" i="1" l="1"/>
  <c r="A391" i="1" s="1"/>
  <c r="F390" i="1"/>
  <c r="C390" i="1"/>
  <c r="E390" i="1"/>
  <c r="K390" i="1"/>
  <c r="J390" i="1"/>
  <c r="D390" i="1"/>
  <c r="H390" i="1"/>
  <c r="B390" i="1"/>
  <c r="L390" i="1"/>
  <c r="G657" i="2"/>
  <c r="A658" i="2" s="1"/>
  <c r="F657" i="2"/>
  <c r="D657" i="2"/>
  <c r="C657" i="2"/>
  <c r="E657" i="2"/>
  <c r="B657" i="2"/>
  <c r="F658" i="2" l="1"/>
  <c r="C658" i="2"/>
  <c r="E658" i="2"/>
  <c r="D658" i="2"/>
  <c r="G658" i="2"/>
  <c r="A659" i="2" s="1"/>
  <c r="B658" i="2"/>
  <c r="I391" i="1"/>
  <c r="A392" i="1" s="1"/>
  <c r="E391" i="1"/>
  <c r="C391" i="1"/>
  <c r="F391" i="1"/>
  <c r="K391" i="1"/>
  <c r="J391" i="1"/>
  <c r="D391" i="1"/>
  <c r="H391" i="1"/>
  <c r="B391" i="1"/>
  <c r="L391" i="1"/>
  <c r="I392" i="1" l="1"/>
  <c r="A393" i="1" s="1"/>
  <c r="D392" i="1"/>
  <c r="C392" i="1"/>
  <c r="F392" i="1"/>
  <c r="L392" i="1"/>
  <c r="K392" i="1"/>
  <c r="E392" i="1"/>
  <c r="H392" i="1"/>
  <c r="B392" i="1"/>
  <c r="J392" i="1"/>
  <c r="G659" i="2"/>
  <c r="A660" i="2" s="1"/>
  <c r="E659" i="2"/>
  <c r="F659" i="2"/>
  <c r="C659" i="2"/>
  <c r="D659" i="2"/>
  <c r="B659" i="2"/>
  <c r="D660" i="2" l="1"/>
  <c r="G660" i="2"/>
  <c r="A661" i="2" s="1"/>
  <c r="F660" i="2"/>
  <c r="E660" i="2"/>
  <c r="C660" i="2"/>
  <c r="B660" i="2"/>
  <c r="I393" i="1"/>
  <c r="A394" i="1" s="1"/>
  <c r="C393" i="1"/>
  <c r="E393" i="1"/>
  <c r="F393" i="1"/>
  <c r="K393" i="1"/>
  <c r="J393" i="1"/>
  <c r="H393" i="1"/>
  <c r="D393" i="1"/>
  <c r="B393" i="1"/>
  <c r="L393" i="1"/>
  <c r="I394" i="1" l="1"/>
  <c r="A395" i="1" s="1"/>
  <c r="F394" i="1"/>
  <c r="D394" i="1"/>
  <c r="H394" i="1"/>
  <c r="K394" i="1"/>
  <c r="J394" i="1"/>
  <c r="E394" i="1"/>
  <c r="C394" i="1"/>
  <c r="B394" i="1"/>
  <c r="L394" i="1"/>
  <c r="G661" i="2"/>
  <c r="A662" i="2" s="1"/>
  <c r="D661" i="2"/>
  <c r="E661" i="2"/>
  <c r="C661" i="2"/>
  <c r="F661" i="2"/>
  <c r="B661" i="2"/>
  <c r="C662" i="2" l="1"/>
  <c r="D662" i="2"/>
  <c r="E662" i="2"/>
  <c r="G662" i="2"/>
  <c r="A663" i="2" s="1"/>
  <c r="F662" i="2"/>
  <c r="B662" i="2"/>
  <c r="I395" i="1"/>
  <c r="A396" i="1" s="1"/>
  <c r="E395" i="1"/>
  <c r="D395" i="1"/>
  <c r="H395" i="1"/>
  <c r="K395" i="1"/>
  <c r="J395" i="1"/>
  <c r="F395" i="1"/>
  <c r="C395" i="1"/>
  <c r="B395" i="1"/>
  <c r="L395" i="1"/>
  <c r="I396" i="1" l="1"/>
  <c r="A397" i="1" s="1"/>
  <c r="D396" i="1"/>
  <c r="E396" i="1"/>
  <c r="H396" i="1"/>
  <c r="K396" i="1"/>
  <c r="J396" i="1"/>
  <c r="F396" i="1"/>
  <c r="C396" i="1"/>
  <c r="B396" i="1"/>
  <c r="L396" i="1"/>
  <c r="G663" i="2"/>
  <c r="A664" i="2" s="1"/>
  <c r="F663" i="2"/>
  <c r="D663" i="2"/>
  <c r="C663" i="2"/>
  <c r="E663" i="2"/>
  <c r="B663" i="2"/>
  <c r="G664" i="2" l="1"/>
  <c r="A665" i="2" s="1"/>
  <c r="F664" i="2"/>
  <c r="C664" i="2"/>
  <c r="E664" i="2"/>
  <c r="D664" i="2"/>
  <c r="B664" i="2"/>
  <c r="I397" i="1"/>
  <c r="A398" i="1" s="1"/>
  <c r="C397" i="1"/>
  <c r="F397" i="1"/>
  <c r="D397" i="1"/>
  <c r="L397" i="1"/>
  <c r="J397" i="1"/>
  <c r="H397" i="1"/>
  <c r="E397" i="1"/>
  <c r="B397" i="1"/>
  <c r="K397" i="1"/>
  <c r="I398" i="1" l="1"/>
  <c r="A399" i="1" s="1"/>
  <c r="F398" i="1"/>
  <c r="E398" i="1"/>
  <c r="C398" i="1"/>
  <c r="K398" i="1"/>
  <c r="J398" i="1"/>
  <c r="H398" i="1"/>
  <c r="D398" i="1"/>
  <c r="B398" i="1"/>
  <c r="L398" i="1"/>
  <c r="G665" i="2"/>
  <c r="A666" i="2" s="1"/>
  <c r="F665" i="2"/>
  <c r="D665" i="2"/>
  <c r="C665" i="2"/>
  <c r="E665" i="2"/>
  <c r="B665" i="2"/>
  <c r="F666" i="2" l="1"/>
  <c r="C666" i="2"/>
  <c r="E666" i="2"/>
  <c r="D666" i="2"/>
  <c r="G666" i="2"/>
  <c r="A667" i="2" s="1"/>
  <c r="B666" i="2"/>
  <c r="I399" i="1"/>
  <c r="A400" i="1" s="1"/>
  <c r="E399" i="1"/>
  <c r="F399" i="1"/>
  <c r="C399" i="1"/>
  <c r="K399" i="1"/>
  <c r="J399" i="1"/>
  <c r="H399" i="1"/>
  <c r="D399" i="1"/>
  <c r="B399" i="1"/>
  <c r="L399" i="1"/>
  <c r="I400" i="1" l="1"/>
  <c r="A401" i="1" s="1"/>
  <c r="D400" i="1"/>
  <c r="F400" i="1"/>
  <c r="C400" i="1"/>
  <c r="L400" i="1"/>
  <c r="J400" i="1"/>
  <c r="H400" i="1"/>
  <c r="E400" i="1"/>
  <c r="B400" i="1"/>
  <c r="K400" i="1"/>
  <c r="G667" i="2"/>
  <c r="A668" i="2" s="1"/>
  <c r="E667" i="2"/>
  <c r="F667" i="2"/>
  <c r="C667" i="2"/>
  <c r="D667" i="2"/>
  <c r="B667" i="2"/>
  <c r="D668" i="2" l="1"/>
  <c r="G668" i="2"/>
  <c r="A669" i="2" s="1"/>
  <c r="F668" i="2"/>
  <c r="E668" i="2"/>
  <c r="C668" i="2"/>
  <c r="B668" i="2"/>
  <c r="I401" i="1"/>
  <c r="A402" i="1" s="1"/>
  <c r="C401" i="1"/>
  <c r="F401" i="1"/>
  <c r="D401" i="1"/>
  <c r="K401" i="1"/>
  <c r="J401" i="1"/>
  <c r="H401" i="1"/>
  <c r="E401" i="1"/>
  <c r="B401" i="1"/>
  <c r="L401" i="1"/>
  <c r="I402" i="1" l="1"/>
  <c r="A403" i="1" s="1"/>
  <c r="F402" i="1"/>
  <c r="H402" i="1"/>
  <c r="D402" i="1"/>
  <c r="K402" i="1"/>
  <c r="J402" i="1"/>
  <c r="C402" i="1"/>
  <c r="E402" i="1"/>
  <c r="B402" i="1"/>
  <c r="L402" i="1"/>
  <c r="G669" i="2"/>
  <c r="A670" i="2" s="1"/>
  <c r="D669" i="2"/>
  <c r="E669" i="2"/>
  <c r="C669" i="2"/>
  <c r="F669" i="2"/>
  <c r="B669" i="2"/>
  <c r="C670" i="2" l="1"/>
  <c r="D670" i="2"/>
  <c r="E670" i="2"/>
  <c r="G670" i="2"/>
  <c r="A671" i="2" s="1"/>
  <c r="F670" i="2"/>
  <c r="B670" i="2"/>
  <c r="I403" i="1"/>
  <c r="A404" i="1" s="1"/>
  <c r="E403" i="1"/>
  <c r="H403" i="1"/>
  <c r="D403" i="1"/>
  <c r="L403" i="1"/>
  <c r="J403" i="1"/>
  <c r="C403" i="1"/>
  <c r="F403" i="1"/>
  <c r="B403" i="1"/>
  <c r="K403" i="1"/>
  <c r="I404" i="1" l="1"/>
  <c r="A405" i="1" s="1"/>
  <c r="D404" i="1"/>
  <c r="H404" i="1"/>
  <c r="E404" i="1"/>
  <c r="L404" i="1"/>
  <c r="K404" i="1"/>
  <c r="C404" i="1"/>
  <c r="F404" i="1"/>
  <c r="B404" i="1"/>
  <c r="J404" i="1"/>
  <c r="G671" i="2"/>
  <c r="A672" i="2" s="1"/>
  <c r="F671" i="2"/>
  <c r="D671" i="2"/>
  <c r="C671" i="2"/>
  <c r="E671" i="2"/>
  <c r="B671" i="2"/>
  <c r="G672" i="2" l="1"/>
  <c r="A673" i="2" s="1"/>
  <c r="F672" i="2"/>
  <c r="C672" i="2"/>
  <c r="E672" i="2"/>
  <c r="D672" i="2"/>
  <c r="B672" i="2"/>
  <c r="H405" i="1"/>
  <c r="F405" i="1"/>
  <c r="B405" i="1"/>
  <c r="L405" i="1"/>
  <c r="I405" i="1"/>
  <c r="A406" i="1" s="1"/>
  <c r="C405" i="1"/>
  <c r="D405" i="1"/>
  <c r="E405" i="1"/>
  <c r="K405" i="1"/>
  <c r="J405" i="1"/>
  <c r="D406" i="1" l="1"/>
  <c r="H406" i="1"/>
  <c r="B406" i="1"/>
  <c r="L406" i="1"/>
  <c r="I406" i="1"/>
  <c r="A407" i="1" s="1"/>
  <c r="F406" i="1"/>
  <c r="C406" i="1"/>
  <c r="E406" i="1"/>
  <c r="K406" i="1"/>
  <c r="J406" i="1"/>
  <c r="G673" i="2"/>
  <c r="A674" i="2" s="1"/>
  <c r="F673" i="2"/>
  <c r="D673" i="2"/>
  <c r="C673" i="2"/>
  <c r="E673" i="2"/>
  <c r="B673" i="2"/>
  <c r="F674" i="2" l="1"/>
  <c r="C674" i="2"/>
  <c r="E674" i="2"/>
  <c r="D674" i="2"/>
  <c r="G674" i="2"/>
  <c r="A675" i="2" s="1"/>
  <c r="B674" i="2"/>
  <c r="I407" i="1"/>
  <c r="A408" i="1" s="1"/>
  <c r="E407" i="1"/>
  <c r="C407" i="1"/>
  <c r="F407" i="1"/>
  <c r="K407" i="1"/>
  <c r="J407" i="1"/>
  <c r="D407" i="1"/>
  <c r="H407" i="1"/>
  <c r="B407" i="1"/>
  <c r="L407" i="1"/>
  <c r="I408" i="1" l="1"/>
  <c r="A409" i="1" s="1"/>
  <c r="D408" i="1"/>
  <c r="C408" i="1"/>
  <c r="F408" i="1"/>
  <c r="L408" i="1"/>
  <c r="K408" i="1"/>
  <c r="E408" i="1"/>
  <c r="H408" i="1"/>
  <c r="B408" i="1"/>
  <c r="J408" i="1"/>
  <c r="G675" i="2"/>
  <c r="A676" i="2" s="1"/>
  <c r="E675" i="2"/>
  <c r="F675" i="2"/>
  <c r="C675" i="2"/>
  <c r="D675" i="2"/>
  <c r="B675" i="2"/>
  <c r="D676" i="2" l="1"/>
  <c r="G676" i="2"/>
  <c r="A677" i="2" s="1"/>
  <c r="F676" i="2"/>
  <c r="E676" i="2"/>
  <c r="C676" i="2"/>
  <c r="B676" i="2"/>
  <c r="I409" i="1"/>
  <c r="A410" i="1" s="1"/>
  <c r="C409" i="1"/>
  <c r="E409" i="1"/>
  <c r="F409" i="1"/>
  <c r="K409" i="1"/>
  <c r="J409" i="1"/>
  <c r="H409" i="1"/>
  <c r="D409" i="1"/>
  <c r="B409" i="1"/>
  <c r="L409" i="1"/>
  <c r="I410" i="1" l="1"/>
  <c r="A411" i="1" s="1"/>
  <c r="F410" i="1"/>
  <c r="D410" i="1"/>
  <c r="H410" i="1"/>
  <c r="K410" i="1"/>
  <c r="J410" i="1"/>
  <c r="E410" i="1"/>
  <c r="C410" i="1"/>
  <c r="B410" i="1"/>
  <c r="L410" i="1"/>
  <c r="C677" i="2"/>
  <c r="F677" i="2"/>
  <c r="B677" i="2"/>
  <c r="G677" i="2"/>
  <c r="A678" i="2" s="1"/>
  <c r="D677" i="2"/>
  <c r="E677" i="2"/>
  <c r="I411" i="1" l="1"/>
  <c r="A412" i="1" s="1"/>
  <c r="E411" i="1"/>
  <c r="D411" i="1"/>
  <c r="H411" i="1"/>
  <c r="K411" i="1"/>
  <c r="J411" i="1"/>
  <c r="F411" i="1"/>
  <c r="C411" i="1"/>
  <c r="B411" i="1"/>
  <c r="L411" i="1"/>
  <c r="E678" i="2"/>
  <c r="G678" i="2"/>
  <c r="A679" i="2" s="1"/>
  <c r="F678" i="2"/>
  <c r="B678" i="2"/>
  <c r="C678" i="2"/>
  <c r="D678" i="2"/>
  <c r="I412" i="1" l="1"/>
  <c r="A413" i="1" s="1"/>
  <c r="D412" i="1"/>
  <c r="E412" i="1"/>
  <c r="H412" i="1"/>
  <c r="K412" i="1"/>
  <c r="J412" i="1"/>
  <c r="F412" i="1"/>
  <c r="C412" i="1"/>
  <c r="B412" i="1"/>
  <c r="L412" i="1"/>
  <c r="G679" i="2"/>
  <c r="A680" i="2" s="1"/>
  <c r="F679" i="2"/>
  <c r="D679" i="2"/>
  <c r="C679" i="2"/>
  <c r="E679" i="2"/>
  <c r="B679" i="2"/>
  <c r="G680" i="2" l="1"/>
  <c r="A681" i="2" s="1"/>
  <c r="F680" i="2"/>
  <c r="C680" i="2"/>
  <c r="E680" i="2"/>
  <c r="D680" i="2"/>
  <c r="B680" i="2"/>
  <c r="I413" i="1"/>
  <c r="A414" i="1" s="1"/>
  <c r="C413" i="1"/>
  <c r="F413" i="1"/>
  <c r="D413" i="1"/>
  <c r="L413" i="1"/>
  <c r="J413" i="1"/>
  <c r="H413" i="1"/>
  <c r="E413" i="1"/>
  <c r="B413" i="1"/>
  <c r="K413" i="1"/>
  <c r="I414" i="1" l="1"/>
  <c r="A415" i="1" s="1"/>
  <c r="F414" i="1"/>
  <c r="E414" i="1"/>
  <c r="C414" i="1"/>
  <c r="K414" i="1"/>
  <c r="J414" i="1"/>
  <c r="H414" i="1"/>
  <c r="D414" i="1"/>
  <c r="B414" i="1"/>
  <c r="L414" i="1"/>
  <c r="G681" i="2"/>
  <c r="A682" i="2" s="1"/>
  <c r="F681" i="2"/>
  <c r="D681" i="2"/>
  <c r="C681" i="2"/>
  <c r="E681" i="2"/>
  <c r="B681" i="2"/>
  <c r="F682" i="2" l="1"/>
  <c r="C682" i="2"/>
  <c r="E682" i="2"/>
  <c r="D682" i="2"/>
  <c r="G682" i="2"/>
  <c r="A683" i="2" s="1"/>
  <c r="B682" i="2"/>
  <c r="I415" i="1"/>
  <c r="A416" i="1" s="1"/>
  <c r="E415" i="1"/>
  <c r="F415" i="1"/>
  <c r="C415" i="1"/>
  <c r="K415" i="1"/>
  <c r="J415" i="1"/>
  <c r="H415" i="1"/>
  <c r="D415" i="1"/>
  <c r="B415" i="1"/>
  <c r="L415" i="1"/>
  <c r="I416" i="1" l="1"/>
  <c r="A417" i="1" s="1"/>
  <c r="D416" i="1"/>
  <c r="F416" i="1"/>
  <c r="C416" i="1"/>
  <c r="L416" i="1"/>
  <c r="J416" i="1"/>
  <c r="H416" i="1"/>
  <c r="E416" i="1"/>
  <c r="B416" i="1"/>
  <c r="K416" i="1"/>
  <c r="G683" i="2"/>
  <c r="A684" i="2" s="1"/>
  <c r="E683" i="2"/>
  <c r="F683" i="2"/>
  <c r="C683" i="2"/>
  <c r="D683" i="2"/>
  <c r="B683" i="2"/>
  <c r="D684" i="2" l="1"/>
  <c r="G684" i="2"/>
  <c r="A685" i="2" s="1"/>
  <c r="F684" i="2"/>
  <c r="E684" i="2"/>
  <c r="C684" i="2"/>
  <c r="B684" i="2"/>
  <c r="I417" i="1"/>
  <c r="A418" i="1" s="1"/>
  <c r="C417" i="1"/>
  <c r="F417" i="1"/>
  <c r="D417" i="1"/>
  <c r="K417" i="1"/>
  <c r="J417" i="1"/>
  <c r="H417" i="1"/>
  <c r="E417" i="1"/>
  <c r="B417" i="1"/>
  <c r="L417" i="1"/>
  <c r="I418" i="1" l="1"/>
  <c r="A419" i="1" s="1"/>
  <c r="F418" i="1"/>
  <c r="H418" i="1"/>
  <c r="D418" i="1"/>
  <c r="K418" i="1"/>
  <c r="J418" i="1"/>
  <c r="C418" i="1"/>
  <c r="E418" i="1"/>
  <c r="B418" i="1"/>
  <c r="L418" i="1"/>
  <c r="G685" i="2"/>
  <c r="A686" i="2" s="1"/>
  <c r="D685" i="2"/>
  <c r="E685" i="2"/>
  <c r="C685" i="2"/>
  <c r="F685" i="2"/>
  <c r="B685" i="2"/>
  <c r="C686" i="2" l="1"/>
  <c r="D686" i="2"/>
  <c r="E686" i="2"/>
  <c r="G686" i="2"/>
  <c r="A687" i="2" s="1"/>
  <c r="F686" i="2"/>
  <c r="B686" i="2"/>
  <c r="I419" i="1"/>
  <c r="A420" i="1" s="1"/>
  <c r="E419" i="1"/>
  <c r="H419" i="1"/>
  <c r="D419" i="1"/>
  <c r="L419" i="1"/>
  <c r="J419" i="1"/>
  <c r="C419" i="1"/>
  <c r="F419" i="1"/>
  <c r="B419" i="1"/>
  <c r="K419" i="1"/>
  <c r="I420" i="1" l="1"/>
  <c r="A421" i="1" s="1"/>
  <c r="D420" i="1"/>
  <c r="H420" i="1"/>
  <c r="E420" i="1"/>
  <c r="L420" i="1"/>
  <c r="K420" i="1"/>
  <c r="C420" i="1"/>
  <c r="F420" i="1"/>
  <c r="B420" i="1"/>
  <c r="J420" i="1"/>
  <c r="G687" i="2"/>
  <c r="A688" i="2" s="1"/>
  <c r="F687" i="2"/>
  <c r="D687" i="2"/>
  <c r="C687" i="2"/>
  <c r="E687" i="2"/>
  <c r="B687" i="2"/>
  <c r="G688" i="2" l="1"/>
  <c r="A689" i="2" s="1"/>
  <c r="F688" i="2"/>
  <c r="C688" i="2"/>
  <c r="E688" i="2"/>
  <c r="D688" i="2"/>
  <c r="B688" i="2"/>
  <c r="I421" i="1"/>
  <c r="A422" i="1" s="1"/>
  <c r="C421" i="1"/>
  <c r="D421" i="1"/>
  <c r="E421" i="1"/>
  <c r="K421" i="1"/>
  <c r="J421" i="1"/>
  <c r="H421" i="1"/>
  <c r="F421" i="1"/>
  <c r="B421" i="1"/>
  <c r="L421" i="1"/>
  <c r="I422" i="1" l="1"/>
  <c r="A423" i="1" s="1"/>
  <c r="F422" i="1"/>
  <c r="C422" i="1"/>
  <c r="E422" i="1"/>
  <c r="K422" i="1"/>
  <c r="J422" i="1"/>
  <c r="D422" i="1"/>
  <c r="H422" i="1"/>
  <c r="B422" i="1"/>
  <c r="L422" i="1"/>
  <c r="G689" i="2"/>
  <c r="A690" i="2" s="1"/>
  <c r="F689" i="2"/>
  <c r="D689" i="2"/>
  <c r="C689" i="2"/>
  <c r="E689" i="2"/>
  <c r="B689" i="2"/>
  <c r="F690" i="2" l="1"/>
  <c r="C690" i="2"/>
  <c r="E690" i="2"/>
  <c r="D690" i="2"/>
  <c r="G690" i="2"/>
  <c r="A691" i="2" s="1"/>
  <c r="B690" i="2"/>
  <c r="I423" i="1"/>
  <c r="A424" i="1" s="1"/>
  <c r="E423" i="1"/>
  <c r="C423" i="1"/>
  <c r="F423" i="1"/>
  <c r="K423" i="1"/>
  <c r="J423" i="1"/>
  <c r="D423" i="1"/>
  <c r="H423" i="1"/>
  <c r="B423" i="1"/>
  <c r="L423" i="1"/>
  <c r="I424" i="1" l="1"/>
  <c r="A425" i="1" s="1"/>
  <c r="D424" i="1"/>
  <c r="C424" i="1"/>
  <c r="F424" i="1"/>
  <c r="L424" i="1"/>
  <c r="K424" i="1"/>
  <c r="E424" i="1"/>
  <c r="H424" i="1"/>
  <c r="B424" i="1"/>
  <c r="J424" i="1"/>
  <c r="G691" i="2"/>
  <c r="A692" i="2" s="1"/>
  <c r="E691" i="2"/>
  <c r="F691" i="2"/>
  <c r="C691" i="2"/>
  <c r="D691" i="2"/>
  <c r="B691" i="2"/>
  <c r="D692" i="2" l="1"/>
  <c r="G692" i="2"/>
  <c r="A693" i="2" s="1"/>
  <c r="F692" i="2"/>
  <c r="E692" i="2"/>
  <c r="C692" i="2"/>
  <c r="B692" i="2"/>
  <c r="I425" i="1"/>
  <c r="A426" i="1" s="1"/>
  <c r="C425" i="1"/>
  <c r="E425" i="1"/>
  <c r="F425" i="1"/>
  <c r="K425" i="1"/>
  <c r="J425" i="1"/>
  <c r="H425" i="1"/>
  <c r="D425" i="1"/>
  <c r="B425" i="1"/>
  <c r="L425" i="1"/>
  <c r="I426" i="1" l="1"/>
  <c r="A427" i="1" s="1"/>
  <c r="F426" i="1"/>
  <c r="D426" i="1"/>
  <c r="H426" i="1"/>
  <c r="K426" i="1"/>
  <c r="J426" i="1"/>
  <c r="E426" i="1"/>
  <c r="C426" i="1"/>
  <c r="B426" i="1"/>
  <c r="L426" i="1"/>
  <c r="G693" i="2"/>
  <c r="A694" i="2" s="1"/>
  <c r="D693" i="2"/>
  <c r="E693" i="2"/>
  <c r="C693" i="2"/>
  <c r="F693" i="2"/>
  <c r="B693" i="2"/>
  <c r="C694" i="2" l="1"/>
  <c r="D694" i="2"/>
  <c r="E694" i="2"/>
  <c r="G694" i="2"/>
  <c r="A695" i="2" s="1"/>
  <c r="F694" i="2"/>
  <c r="B694" i="2"/>
  <c r="I427" i="1"/>
  <c r="A428" i="1" s="1"/>
  <c r="E427" i="1"/>
  <c r="D427" i="1"/>
  <c r="H427" i="1"/>
  <c r="K427" i="1"/>
  <c r="J427" i="1"/>
  <c r="F427" i="1"/>
  <c r="C427" i="1"/>
  <c r="B427" i="1"/>
  <c r="L427" i="1"/>
  <c r="I428" i="1" l="1"/>
  <c r="A429" i="1" s="1"/>
  <c r="D428" i="1"/>
  <c r="E428" i="1"/>
  <c r="H428" i="1"/>
  <c r="K428" i="1"/>
  <c r="J428" i="1"/>
  <c r="F428" i="1"/>
  <c r="C428" i="1"/>
  <c r="B428" i="1"/>
  <c r="L428" i="1"/>
  <c r="G695" i="2"/>
  <c r="A696" i="2" s="1"/>
  <c r="F695" i="2"/>
  <c r="D695" i="2"/>
  <c r="C695" i="2"/>
  <c r="E695" i="2"/>
  <c r="B695" i="2"/>
  <c r="G696" i="2" l="1"/>
  <c r="A697" i="2" s="1"/>
  <c r="F696" i="2"/>
  <c r="C696" i="2"/>
  <c r="E696" i="2"/>
  <c r="D696" i="2"/>
  <c r="B696" i="2"/>
  <c r="I429" i="1"/>
  <c r="A430" i="1" s="1"/>
  <c r="C429" i="1"/>
  <c r="F429" i="1"/>
  <c r="D429" i="1"/>
  <c r="L429" i="1"/>
  <c r="J429" i="1"/>
  <c r="H429" i="1"/>
  <c r="E429" i="1"/>
  <c r="B429" i="1"/>
  <c r="K429" i="1"/>
  <c r="I430" i="1" l="1"/>
  <c r="A431" i="1" s="1"/>
  <c r="F430" i="1"/>
  <c r="E430" i="1"/>
  <c r="C430" i="1"/>
  <c r="K430" i="1"/>
  <c r="J430" i="1"/>
  <c r="H430" i="1"/>
  <c r="D430" i="1"/>
  <c r="B430" i="1"/>
  <c r="L430" i="1"/>
  <c r="G697" i="2"/>
  <c r="A698" i="2" s="1"/>
  <c r="F697" i="2"/>
  <c r="D697" i="2"/>
  <c r="C697" i="2"/>
  <c r="E697" i="2"/>
  <c r="B697" i="2"/>
  <c r="F698" i="2" l="1"/>
  <c r="C698" i="2"/>
  <c r="E698" i="2"/>
  <c r="D698" i="2"/>
  <c r="G698" i="2"/>
  <c r="A699" i="2" s="1"/>
  <c r="B698" i="2"/>
  <c r="I431" i="1"/>
  <c r="A432" i="1" s="1"/>
  <c r="E431" i="1"/>
  <c r="F431" i="1"/>
  <c r="C431" i="1"/>
  <c r="K431" i="1"/>
  <c r="J431" i="1"/>
  <c r="H431" i="1"/>
  <c r="D431" i="1"/>
  <c r="B431" i="1"/>
  <c r="L431" i="1"/>
  <c r="I432" i="1" l="1"/>
  <c r="A433" i="1" s="1"/>
  <c r="D432" i="1"/>
  <c r="F432" i="1"/>
  <c r="C432" i="1"/>
  <c r="L432" i="1"/>
  <c r="J432" i="1"/>
  <c r="H432" i="1"/>
  <c r="E432" i="1"/>
  <c r="B432" i="1"/>
  <c r="K432" i="1"/>
  <c r="G699" i="2"/>
  <c r="A700" i="2" s="1"/>
  <c r="E699" i="2"/>
  <c r="F699" i="2"/>
  <c r="C699" i="2"/>
  <c r="D699" i="2"/>
  <c r="B699" i="2"/>
  <c r="D700" i="2" l="1"/>
  <c r="G700" i="2"/>
  <c r="A701" i="2" s="1"/>
  <c r="F700" i="2"/>
  <c r="E700" i="2"/>
  <c r="C700" i="2"/>
  <c r="B700" i="2"/>
  <c r="I433" i="1"/>
  <c r="A434" i="1" s="1"/>
  <c r="C433" i="1"/>
  <c r="F433" i="1"/>
  <c r="D433" i="1"/>
  <c r="K433" i="1"/>
  <c r="J433" i="1"/>
  <c r="H433" i="1"/>
  <c r="E433" i="1"/>
  <c r="B433" i="1"/>
  <c r="L433" i="1"/>
  <c r="I434" i="1" l="1"/>
  <c r="A435" i="1" s="1"/>
  <c r="F434" i="1"/>
  <c r="H434" i="1"/>
  <c r="D434" i="1"/>
  <c r="K434" i="1"/>
  <c r="J434" i="1"/>
  <c r="C434" i="1"/>
  <c r="E434" i="1"/>
  <c r="B434" i="1"/>
  <c r="L434" i="1"/>
  <c r="G701" i="2"/>
  <c r="A702" i="2" s="1"/>
  <c r="D701" i="2"/>
  <c r="E701" i="2"/>
  <c r="C701" i="2"/>
  <c r="F701" i="2"/>
  <c r="B701" i="2"/>
  <c r="C702" i="2" l="1"/>
  <c r="D702" i="2"/>
  <c r="E702" i="2"/>
  <c r="G702" i="2"/>
  <c r="A703" i="2" s="1"/>
  <c r="F702" i="2"/>
  <c r="B702" i="2"/>
  <c r="I435" i="1"/>
  <c r="A436" i="1" s="1"/>
  <c r="E435" i="1"/>
  <c r="H435" i="1"/>
  <c r="D435" i="1"/>
  <c r="L435" i="1"/>
  <c r="J435" i="1"/>
  <c r="C435" i="1"/>
  <c r="F435" i="1"/>
  <c r="B435" i="1"/>
  <c r="K435" i="1"/>
  <c r="I436" i="1" l="1"/>
  <c r="A437" i="1" s="1"/>
  <c r="D436" i="1"/>
  <c r="H436" i="1"/>
  <c r="E436" i="1"/>
  <c r="L436" i="1"/>
  <c r="K436" i="1"/>
  <c r="C436" i="1"/>
  <c r="F436" i="1"/>
  <c r="B436" i="1"/>
  <c r="J436" i="1"/>
  <c r="G703" i="2"/>
  <c r="A704" i="2" s="1"/>
  <c r="F703" i="2"/>
  <c r="D703" i="2"/>
  <c r="C703" i="2"/>
  <c r="E703" i="2"/>
  <c r="B703" i="2"/>
  <c r="G704" i="2" l="1"/>
  <c r="A705" i="2" s="1"/>
  <c r="F704" i="2"/>
  <c r="C704" i="2"/>
  <c r="E704" i="2"/>
  <c r="D704" i="2"/>
  <c r="B704" i="2"/>
  <c r="I437" i="1"/>
  <c r="A438" i="1" s="1"/>
  <c r="C437" i="1"/>
  <c r="D437" i="1"/>
  <c r="E437" i="1"/>
  <c r="K437" i="1"/>
  <c r="J437" i="1"/>
  <c r="H437" i="1"/>
  <c r="F437" i="1"/>
  <c r="B437" i="1"/>
  <c r="L437" i="1"/>
  <c r="I438" i="1" l="1"/>
  <c r="A439" i="1" s="1"/>
  <c r="F438" i="1"/>
  <c r="C438" i="1"/>
  <c r="E438" i="1"/>
  <c r="K438" i="1"/>
  <c r="J438" i="1"/>
  <c r="D438" i="1"/>
  <c r="H438" i="1"/>
  <c r="B438" i="1"/>
  <c r="L438" i="1"/>
  <c r="G705" i="2"/>
  <c r="A706" i="2" s="1"/>
  <c r="F705" i="2"/>
  <c r="D705" i="2"/>
  <c r="C705" i="2"/>
  <c r="E705" i="2"/>
  <c r="B705" i="2"/>
  <c r="F706" i="2" l="1"/>
  <c r="C706" i="2"/>
  <c r="E706" i="2"/>
  <c r="D706" i="2"/>
  <c r="G706" i="2"/>
  <c r="A707" i="2" s="1"/>
  <c r="B706" i="2"/>
  <c r="D439" i="1"/>
  <c r="H439" i="1"/>
  <c r="B439" i="1"/>
  <c r="L439" i="1"/>
  <c r="I439" i="1"/>
  <c r="A440" i="1" s="1"/>
  <c r="E439" i="1"/>
  <c r="C439" i="1"/>
  <c r="F439" i="1"/>
  <c r="K439" i="1"/>
  <c r="J439" i="1"/>
  <c r="E440" i="1" l="1"/>
  <c r="H440" i="1"/>
  <c r="B440" i="1"/>
  <c r="J440" i="1"/>
  <c r="I440" i="1"/>
  <c r="A441" i="1" s="1"/>
  <c r="D440" i="1"/>
  <c r="C440" i="1"/>
  <c r="F440" i="1"/>
  <c r="L440" i="1"/>
  <c r="K440" i="1"/>
  <c r="G707" i="2"/>
  <c r="A708" i="2" s="1"/>
  <c r="E707" i="2"/>
  <c r="F707" i="2"/>
  <c r="C707" i="2"/>
  <c r="D707" i="2"/>
  <c r="B707" i="2"/>
  <c r="D708" i="2" l="1"/>
  <c r="G708" i="2"/>
  <c r="A709" i="2" s="1"/>
  <c r="F708" i="2"/>
  <c r="E708" i="2"/>
  <c r="C708" i="2"/>
  <c r="B708" i="2"/>
  <c r="H441" i="1"/>
  <c r="D441" i="1"/>
  <c r="B441" i="1"/>
  <c r="L441" i="1"/>
  <c r="I441" i="1"/>
  <c r="A442" i="1" s="1"/>
  <c r="C441" i="1"/>
  <c r="E441" i="1"/>
  <c r="F441" i="1"/>
  <c r="K441" i="1"/>
  <c r="J441" i="1"/>
  <c r="E442" i="1" l="1"/>
  <c r="C442" i="1"/>
  <c r="B442" i="1"/>
  <c r="L442" i="1"/>
  <c r="I442" i="1"/>
  <c r="A443" i="1" s="1"/>
  <c r="F442" i="1"/>
  <c r="D442" i="1"/>
  <c r="H442" i="1"/>
  <c r="K442" i="1"/>
  <c r="J442" i="1"/>
  <c r="G709" i="2"/>
  <c r="A710" i="2" s="1"/>
  <c r="D709" i="2"/>
  <c r="E709" i="2"/>
  <c r="C709" i="2"/>
  <c r="F709" i="2"/>
  <c r="B709" i="2"/>
  <c r="C710" i="2" l="1"/>
  <c r="D710" i="2"/>
  <c r="E710" i="2"/>
  <c r="G710" i="2"/>
  <c r="A711" i="2" s="1"/>
  <c r="F710" i="2"/>
  <c r="B710" i="2"/>
  <c r="F443" i="1"/>
  <c r="C443" i="1"/>
  <c r="B443" i="1"/>
  <c r="L443" i="1"/>
  <c r="I443" i="1"/>
  <c r="A444" i="1" s="1"/>
  <c r="E443" i="1"/>
  <c r="D443" i="1"/>
  <c r="H443" i="1"/>
  <c r="K443" i="1"/>
  <c r="J443" i="1"/>
  <c r="F444" i="1" l="1"/>
  <c r="C444" i="1"/>
  <c r="B444" i="1"/>
  <c r="L444" i="1"/>
  <c r="I444" i="1"/>
  <c r="A445" i="1" s="1"/>
  <c r="D444" i="1"/>
  <c r="E444" i="1"/>
  <c r="H444" i="1"/>
  <c r="K444" i="1"/>
  <c r="J444" i="1"/>
  <c r="C711" i="2"/>
  <c r="E711" i="2"/>
  <c r="B711" i="2"/>
  <c r="G711" i="2"/>
  <c r="A712" i="2" s="1"/>
  <c r="F711" i="2"/>
  <c r="D711" i="2"/>
  <c r="I445" i="1" l="1"/>
  <c r="A446" i="1" s="1"/>
  <c r="C445" i="1"/>
  <c r="F445" i="1"/>
  <c r="D445" i="1"/>
  <c r="L445" i="1"/>
  <c r="J445" i="1"/>
  <c r="H445" i="1"/>
  <c r="E445" i="1"/>
  <c r="B445" i="1"/>
  <c r="K445" i="1"/>
  <c r="E712" i="2"/>
  <c r="D712" i="2"/>
  <c r="B712" i="2"/>
  <c r="G712" i="2"/>
  <c r="A713" i="2" s="1"/>
  <c r="F712" i="2"/>
  <c r="C712" i="2"/>
  <c r="I446" i="1" l="1"/>
  <c r="A447" i="1" s="1"/>
  <c r="F446" i="1"/>
  <c r="E446" i="1"/>
  <c r="C446" i="1"/>
  <c r="K446" i="1"/>
  <c r="J446" i="1"/>
  <c r="H446" i="1"/>
  <c r="D446" i="1"/>
  <c r="B446" i="1"/>
  <c r="L446" i="1"/>
  <c r="C713" i="2"/>
  <c r="E713" i="2"/>
  <c r="B713" i="2"/>
  <c r="G713" i="2"/>
  <c r="A714" i="2" s="1"/>
  <c r="F713" i="2"/>
  <c r="D713" i="2"/>
  <c r="I447" i="1" l="1"/>
  <c r="A448" i="1" s="1"/>
  <c r="E447" i="1"/>
  <c r="F447" i="1"/>
  <c r="C447" i="1"/>
  <c r="K447" i="1"/>
  <c r="J447" i="1"/>
  <c r="H447" i="1"/>
  <c r="D447" i="1"/>
  <c r="B447" i="1"/>
  <c r="L447" i="1"/>
  <c r="E714" i="2"/>
  <c r="D714" i="2"/>
  <c r="G714" i="2"/>
  <c r="A715" i="2" s="1"/>
  <c r="B714" i="2"/>
  <c r="F714" i="2"/>
  <c r="C714" i="2"/>
  <c r="C715" i="2" l="1"/>
  <c r="D715" i="2"/>
  <c r="B715" i="2"/>
  <c r="G715" i="2"/>
  <c r="A716" i="2" s="1"/>
  <c r="E715" i="2"/>
  <c r="F715" i="2"/>
  <c r="I448" i="1"/>
  <c r="A449" i="1" s="1"/>
  <c r="D448" i="1"/>
  <c r="F448" i="1"/>
  <c r="C448" i="1"/>
  <c r="L448" i="1"/>
  <c r="J448" i="1"/>
  <c r="H448" i="1"/>
  <c r="E448" i="1"/>
  <c r="B448" i="1"/>
  <c r="K448" i="1"/>
  <c r="I449" i="1" l="1"/>
  <c r="A450" i="1" s="1"/>
  <c r="C449" i="1"/>
  <c r="F449" i="1"/>
  <c r="D449" i="1"/>
  <c r="K449" i="1"/>
  <c r="J449" i="1"/>
  <c r="H449" i="1"/>
  <c r="E449" i="1"/>
  <c r="B449" i="1"/>
  <c r="L449" i="1"/>
  <c r="E716" i="2"/>
  <c r="C716" i="2"/>
  <c r="B716" i="2"/>
  <c r="D716" i="2"/>
  <c r="G716" i="2"/>
  <c r="A717" i="2" s="1"/>
  <c r="F716" i="2"/>
  <c r="G717" i="2" l="1"/>
  <c r="A718" i="2" s="1"/>
  <c r="D717" i="2"/>
  <c r="E717" i="2"/>
  <c r="C717" i="2"/>
  <c r="F717" i="2"/>
  <c r="B717" i="2"/>
  <c r="I450" i="1"/>
  <c r="A451" i="1" s="1"/>
  <c r="F450" i="1"/>
  <c r="H450" i="1"/>
  <c r="D450" i="1"/>
  <c r="K450" i="1"/>
  <c r="J450" i="1"/>
  <c r="C450" i="1"/>
  <c r="E450" i="1"/>
  <c r="B450" i="1"/>
  <c r="L450" i="1"/>
  <c r="I451" i="1" l="1"/>
  <c r="A452" i="1" s="1"/>
  <c r="E451" i="1"/>
  <c r="H451" i="1"/>
  <c r="D451" i="1"/>
  <c r="L451" i="1"/>
  <c r="J451" i="1"/>
  <c r="C451" i="1"/>
  <c r="F451" i="1"/>
  <c r="B451" i="1"/>
  <c r="K451" i="1"/>
  <c r="C718" i="2"/>
  <c r="D718" i="2"/>
  <c r="E718" i="2"/>
  <c r="G718" i="2"/>
  <c r="A719" i="2" s="1"/>
  <c r="F718" i="2"/>
  <c r="B718" i="2"/>
  <c r="G719" i="2" l="1"/>
  <c r="A720" i="2" s="1"/>
  <c r="F719" i="2"/>
  <c r="D719" i="2"/>
  <c r="C719" i="2"/>
  <c r="E719" i="2"/>
  <c r="B719" i="2"/>
  <c r="I452" i="1"/>
  <c r="A453" i="1" s="1"/>
  <c r="D452" i="1"/>
  <c r="H452" i="1"/>
  <c r="E452" i="1"/>
  <c r="L452" i="1"/>
  <c r="K452" i="1"/>
  <c r="C452" i="1"/>
  <c r="F452" i="1"/>
  <c r="B452" i="1"/>
  <c r="J452" i="1"/>
  <c r="I453" i="1" l="1"/>
  <c r="A454" i="1" s="1"/>
  <c r="C453" i="1"/>
  <c r="D453" i="1"/>
  <c r="E453" i="1"/>
  <c r="K453" i="1"/>
  <c r="J453" i="1"/>
  <c r="H453" i="1"/>
  <c r="F453" i="1"/>
  <c r="B453" i="1"/>
  <c r="L453" i="1"/>
  <c r="G720" i="2"/>
  <c r="A721" i="2" s="1"/>
  <c r="F720" i="2"/>
  <c r="C720" i="2"/>
  <c r="E720" i="2"/>
  <c r="D720" i="2"/>
  <c r="B720" i="2"/>
  <c r="G721" i="2" l="1"/>
  <c r="A722" i="2" s="1"/>
  <c r="F721" i="2"/>
  <c r="D721" i="2"/>
  <c r="C721" i="2"/>
  <c r="E721" i="2"/>
  <c r="B721" i="2"/>
  <c r="I454" i="1"/>
  <c r="A455" i="1" s="1"/>
  <c r="F454" i="1"/>
  <c r="C454" i="1"/>
  <c r="E454" i="1"/>
  <c r="K454" i="1"/>
  <c r="J454" i="1"/>
  <c r="D454" i="1"/>
  <c r="H454" i="1"/>
  <c r="B454" i="1"/>
  <c r="L454" i="1"/>
  <c r="I455" i="1" l="1"/>
  <c r="A456" i="1" s="1"/>
  <c r="E455" i="1"/>
  <c r="C455" i="1"/>
  <c r="F455" i="1"/>
  <c r="K455" i="1"/>
  <c r="J455" i="1"/>
  <c r="D455" i="1"/>
  <c r="H455" i="1"/>
  <c r="B455" i="1"/>
  <c r="L455" i="1"/>
  <c r="F722" i="2"/>
  <c r="C722" i="2"/>
  <c r="E722" i="2"/>
  <c r="D722" i="2"/>
  <c r="G722" i="2"/>
  <c r="A723" i="2" s="1"/>
  <c r="B722" i="2"/>
  <c r="G723" i="2" l="1"/>
  <c r="A724" i="2" s="1"/>
  <c r="E723" i="2"/>
  <c r="F723" i="2"/>
  <c r="C723" i="2"/>
  <c r="D723" i="2"/>
  <c r="B723" i="2"/>
  <c r="I456" i="1"/>
  <c r="A457" i="1" s="1"/>
  <c r="D456" i="1"/>
  <c r="C456" i="1"/>
  <c r="F456" i="1"/>
  <c r="L456" i="1"/>
  <c r="K456" i="1"/>
  <c r="E456" i="1"/>
  <c r="H456" i="1"/>
  <c r="B456" i="1"/>
  <c r="J456" i="1"/>
  <c r="I457" i="1" l="1"/>
  <c r="A458" i="1" s="1"/>
  <c r="C457" i="1"/>
  <c r="E457" i="1"/>
  <c r="F457" i="1"/>
  <c r="K457" i="1"/>
  <c r="J457" i="1"/>
  <c r="H457" i="1"/>
  <c r="D457" i="1"/>
  <c r="B457" i="1"/>
  <c r="L457" i="1"/>
  <c r="D724" i="2"/>
  <c r="G724" i="2"/>
  <c r="A725" i="2" s="1"/>
  <c r="F724" i="2"/>
  <c r="E724" i="2"/>
  <c r="C724" i="2"/>
  <c r="B724" i="2"/>
  <c r="G725" i="2" l="1"/>
  <c r="A726" i="2" s="1"/>
  <c r="D725" i="2"/>
  <c r="E725" i="2"/>
  <c r="C725" i="2"/>
  <c r="F725" i="2"/>
  <c r="B725" i="2"/>
  <c r="I458" i="1"/>
  <c r="A459" i="1" s="1"/>
  <c r="F458" i="1"/>
  <c r="D458" i="1"/>
  <c r="H458" i="1"/>
  <c r="K458" i="1"/>
  <c r="J458" i="1"/>
  <c r="E458" i="1"/>
  <c r="C458" i="1"/>
  <c r="B458" i="1"/>
  <c r="L458" i="1"/>
  <c r="I459" i="1" l="1"/>
  <c r="A460" i="1" s="1"/>
  <c r="E459" i="1"/>
  <c r="D459" i="1"/>
  <c r="H459" i="1"/>
  <c r="K459" i="1"/>
  <c r="J459" i="1"/>
  <c r="F459" i="1"/>
  <c r="C459" i="1"/>
  <c r="B459" i="1"/>
  <c r="L459" i="1"/>
  <c r="C726" i="2"/>
  <c r="D726" i="2"/>
  <c r="E726" i="2"/>
  <c r="G726" i="2"/>
  <c r="A727" i="2" s="1"/>
  <c r="F726" i="2"/>
  <c r="B726" i="2"/>
  <c r="I460" i="1" l="1"/>
  <c r="A461" i="1" s="1"/>
  <c r="D460" i="1"/>
  <c r="E460" i="1"/>
  <c r="H460" i="1"/>
  <c r="K460" i="1"/>
  <c r="J460" i="1"/>
  <c r="F460" i="1"/>
  <c r="C460" i="1"/>
  <c r="B460" i="1"/>
  <c r="L460" i="1"/>
  <c r="G727" i="2"/>
  <c r="A728" i="2" s="1"/>
  <c r="F727" i="2"/>
  <c r="D727" i="2"/>
  <c r="C727" i="2"/>
  <c r="E727" i="2"/>
  <c r="B727" i="2"/>
  <c r="G728" i="2" l="1"/>
  <c r="A729" i="2" s="1"/>
  <c r="F728" i="2"/>
  <c r="C728" i="2"/>
  <c r="E728" i="2"/>
  <c r="D728" i="2"/>
  <c r="B728" i="2"/>
  <c r="H461" i="1"/>
  <c r="E461" i="1"/>
  <c r="B461" i="1"/>
  <c r="K461" i="1"/>
  <c r="I461" i="1"/>
  <c r="A462" i="1" s="1"/>
  <c r="C461" i="1"/>
  <c r="F461" i="1"/>
  <c r="D461" i="1"/>
  <c r="L461" i="1"/>
  <c r="J461" i="1"/>
  <c r="I462" i="1" l="1"/>
  <c r="A463" i="1" s="1"/>
  <c r="F462" i="1"/>
  <c r="E462" i="1"/>
  <c r="C462" i="1"/>
  <c r="K462" i="1"/>
  <c r="J462" i="1"/>
  <c r="H462" i="1"/>
  <c r="D462" i="1"/>
  <c r="B462" i="1"/>
  <c r="L462" i="1"/>
  <c r="G729" i="2"/>
  <c r="A730" i="2" s="1"/>
  <c r="F729" i="2"/>
  <c r="D729" i="2"/>
  <c r="C729" i="2"/>
  <c r="E729" i="2"/>
  <c r="B729" i="2"/>
  <c r="F730" i="2" l="1"/>
  <c r="C730" i="2"/>
  <c r="E730" i="2"/>
  <c r="D730" i="2"/>
  <c r="G730" i="2"/>
  <c r="A731" i="2" s="1"/>
  <c r="B730" i="2"/>
  <c r="H463" i="1"/>
  <c r="D463" i="1"/>
  <c r="B463" i="1"/>
  <c r="L463" i="1"/>
  <c r="I463" i="1"/>
  <c r="A464" i="1" s="1"/>
  <c r="E463" i="1"/>
  <c r="F463" i="1"/>
  <c r="C463" i="1"/>
  <c r="K463" i="1"/>
  <c r="J463" i="1"/>
  <c r="I464" i="1" l="1"/>
  <c r="A465" i="1" s="1"/>
  <c r="D464" i="1"/>
  <c r="F464" i="1"/>
  <c r="C464" i="1"/>
  <c r="L464" i="1"/>
  <c r="J464" i="1"/>
  <c r="H464" i="1"/>
  <c r="E464" i="1"/>
  <c r="B464" i="1"/>
  <c r="K464" i="1"/>
  <c r="G731" i="2"/>
  <c r="A732" i="2" s="1"/>
  <c r="E731" i="2"/>
  <c r="F731" i="2"/>
  <c r="C731" i="2"/>
  <c r="D731" i="2"/>
  <c r="B731" i="2"/>
  <c r="D732" i="2" l="1"/>
  <c r="G732" i="2"/>
  <c r="A733" i="2" s="1"/>
  <c r="F732" i="2"/>
  <c r="E732" i="2"/>
  <c r="C732" i="2"/>
  <c r="B732" i="2"/>
  <c r="I465" i="1"/>
  <c r="A466" i="1" s="1"/>
  <c r="C465" i="1"/>
  <c r="F465" i="1"/>
  <c r="D465" i="1"/>
  <c r="K465" i="1"/>
  <c r="J465" i="1"/>
  <c r="H465" i="1"/>
  <c r="E465" i="1"/>
  <c r="B465" i="1"/>
  <c r="L465" i="1"/>
  <c r="I466" i="1" l="1"/>
  <c r="A467" i="1" s="1"/>
  <c r="F466" i="1"/>
  <c r="H466" i="1"/>
  <c r="D466" i="1"/>
  <c r="K466" i="1"/>
  <c r="J466" i="1"/>
  <c r="C466" i="1"/>
  <c r="E466" i="1"/>
  <c r="B466" i="1"/>
  <c r="L466" i="1"/>
  <c r="C733" i="2"/>
  <c r="F733" i="2"/>
  <c r="B733" i="2"/>
  <c r="G733" i="2"/>
  <c r="A734" i="2" s="1"/>
  <c r="D733" i="2"/>
  <c r="E733" i="2"/>
  <c r="I467" i="1" l="1"/>
  <c r="A468" i="1" s="1"/>
  <c r="E467" i="1"/>
  <c r="H467" i="1"/>
  <c r="D467" i="1"/>
  <c r="L467" i="1"/>
  <c r="J467" i="1"/>
  <c r="C467" i="1"/>
  <c r="F467" i="1"/>
  <c r="B467" i="1"/>
  <c r="K467" i="1"/>
  <c r="C734" i="2"/>
  <c r="D734" i="2"/>
  <c r="E734" i="2"/>
  <c r="G734" i="2"/>
  <c r="A735" i="2" s="1"/>
  <c r="F734" i="2"/>
  <c r="B734" i="2"/>
  <c r="I468" i="1" l="1"/>
  <c r="A469" i="1" s="1"/>
  <c r="D468" i="1"/>
  <c r="H468" i="1"/>
  <c r="E468" i="1"/>
  <c r="L468" i="1"/>
  <c r="K468" i="1"/>
  <c r="C468" i="1"/>
  <c r="F468" i="1"/>
  <c r="B468" i="1"/>
  <c r="J468" i="1"/>
  <c r="C735" i="2"/>
  <c r="E735" i="2"/>
  <c r="B735" i="2"/>
  <c r="G735" i="2"/>
  <c r="A736" i="2" s="1"/>
  <c r="F735" i="2"/>
  <c r="D735" i="2"/>
  <c r="I469" i="1" l="1"/>
  <c r="A470" i="1" s="1"/>
  <c r="C469" i="1"/>
  <c r="D469" i="1"/>
  <c r="E469" i="1"/>
  <c r="K469" i="1"/>
  <c r="J469" i="1"/>
  <c r="H469" i="1"/>
  <c r="F469" i="1"/>
  <c r="B469" i="1"/>
  <c r="L469" i="1"/>
  <c r="G736" i="2"/>
  <c r="A737" i="2" s="1"/>
  <c r="F736" i="2"/>
  <c r="C736" i="2"/>
  <c r="E736" i="2"/>
  <c r="D736" i="2"/>
  <c r="B736" i="2"/>
  <c r="G737" i="2" l="1"/>
  <c r="A738" i="2" s="1"/>
  <c r="F737" i="2"/>
  <c r="D737" i="2"/>
  <c r="C737" i="2"/>
  <c r="E737" i="2"/>
  <c r="B737" i="2"/>
  <c r="I470" i="1"/>
  <c r="A471" i="1" s="1"/>
  <c r="F470" i="1"/>
  <c r="C470" i="1"/>
  <c r="E470" i="1"/>
  <c r="K470" i="1"/>
  <c r="J470" i="1"/>
  <c r="D470" i="1"/>
  <c r="H470" i="1"/>
  <c r="B470" i="1"/>
  <c r="L470" i="1"/>
  <c r="D471" i="1" l="1"/>
  <c r="H471" i="1"/>
  <c r="B471" i="1"/>
  <c r="L471" i="1"/>
  <c r="I471" i="1"/>
  <c r="A472" i="1" s="1"/>
  <c r="E471" i="1"/>
  <c r="C471" i="1"/>
  <c r="F471" i="1"/>
  <c r="K471" i="1"/>
  <c r="J471" i="1"/>
  <c r="F738" i="2"/>
  <c r="C738" i="2"/>
  <c r="E738" i="2"/>
  <c r="D738" i="2"/>
  <c r="G738" i="2"/>
  <c r="A739" i="2" s="1"/>
  <c r="B738" i="2"/>
  <c r="G739" i="2" l="1"/>
  <c r="A740" i="2" s="1"/>
  <c r="E739" i="2"/>
  <c r="F739" i="2"/>
  <c r="C739" i="2"/>
  <c r="D739" i="2"/>
  <c r="B739" i="2"/>
  <c r="I472" i="1"/>
  <c r="A473" i="1" s="1"/>
  <c r="D472" i="1"/>
  <c r="C472" i="1"/>
  <c r="F472" i="1"/>
  <c r="L472" i="1"/>
  <c r="K472" i="1"/>
  <c r="E472" i="1"/>
  <c r="H472" i="1"/>
  <c r="B472" i="1"/>
  <c r="J472" i="1"/>
  <c r="I473" i="1" l="1"/>
  <c r="A474" i="1" s="1"/>
  <c r="C473" i="1"/>
  <c r="E473" i="1"/>
  <c r="F473" i="1"/>
  <c r="K473" i="1"/>
  <c r="J473" i="1"/>
  <c r="H473" i="1"/>
  <c r="D473" i="1"/>
  <c r="B473" i="1"/>
  <c r="L473" i="1"/>
  <c r="D740" i="2"/>
  <c r="G740" i="2"/>
  <c r="A741" i="2" s="1"/>
  <c r="F740" i="2"/>
  <c r="E740" i="2"/>
  <c r="C740" i="2"/>
  <c r="B740" i="2"/>
  <c r="I474" i="1" l="1"/>
  <c r="A475" i="1" s="1"/>
  <c r="F474" i="1"/>
  <c r="D474" i="1"/>
  <c r="H474" i="1"/>
  <c r="K474" i="1"/>
  <c r="J474" i="1"/>
  <c r="E474" i="1"/>
  <c r="C474" i="1"/>
  <c r="B474" i="1"/>
  <c r="L474" i="1"/>
  <c r="G741" i="2"/>
  <c r="A742" i="2" s="1"/>
  <c r="D741" i="2"/>
  <c r="E741" i="2"/>
  <c r="C741" i="2"/>
  <c r="F741" i="2"/>
  <c r="B741" i="2"/>
  <c r="C742" i="2" l="1"/>
  <c r="D742" i="2"/>
  <c r="E742" i="2"/>
  <c r="G742" i="2"/>
  <c r="A743" i="2" s="1"/>
  <c r="F742" i="2"/>
  <c r="B742" i="2"/>
  <c r="I475" i="1"/>
  <c r="A476" i="1" s="1"/>
  <c r="E475" i="1"/>
  <c r="D475" i="1"/>
  <c r="H475" i="1"/>
  <c r="K475" i="1"/>
  <c r="J475" i="1"/>
  <c r="F475" i="1"/>
  <c r="C475" i="1"/>
  <c r="B475" i="1"/>
  <c r="L475" i="1"/>
  <c r="I476" i="1" l="1"/>
  <c r="A477" i="1" s="1"/>
  <c r="D476" i="1"/>
  <c r="E476" i="1"/>
  <c r="H476" i="1"/>
  <c r="K476" i="1"/>
  <c r="J476" i="1"/>
  <c r="C476" i="1"/>
  <c r="L476" i="1"/>
  <c r="F476" i="1"/>
  <c r="B476" i="1"/>
  <c r="C743" i="2"/>
  <c r="E743" i="2"/>
  <c r="B743" i="2"/>
  <c r="G743" i="2"/>
  <c r="A744" i="2" s="1"/>
  <c r="F743" i="2"/>
  <c r="D743" i="2"/>
  <c r="I477" i="1" l="1"/>
  <c r="A478" i="1" s="1"/>
  <c r="C477" i="1"/>
  <c r="F477" i="1"/>
  <c r="D477" i="1"/>
  <c r="L477" i="1"/>
  <c r="J477" i="1"/>
  <c r="H477" i="1"/>
  <c r="B477" i="1"/>
  <c r="E477" i="1"/>
  <c r="K477" i="1"/>
  <c r="G744" i="2"/>
  <c r="A745" i="2" s="1"/>
  <c r="F744" i="2"/>
  <c r="C744" i="2"/>
  <c r="E744" i="2"/>
  <c r="D744" i="2"/>
  <c r="B744" i="2"/>
  <c r="G745" i="2" l="1"/>
  <c r="A746" i="2" s="1"/>
  <c r="F745" i="2"/>
  <c r="D745" i="2"/>
  <c r="C745" i="2"/>
  <c r="E745" i="2"/>
  <c r="B745" i="2"/>
  <c r="I478" i="1"/>
  <c r="A479" i="1" s="1"/>
  <c r="F478" i="1"/>
  <c r="E478" i="1"/>
  <c r="C478" i="1"/>
  <c r="K478" i="1"/>
  <c r="J478" i="1"/>
  <c r="D478" i="1"/>
  <c r="L478" i="1"/>
  <c r="H478" i="1"/>
  <c r="B478" i="1"/>
  <c r="H479" i="1" l="1"/>
  <c r="D479" i="1"/>
  <c r="B479" i="1"/>
  <c r="L479" i="1"/>
  <c r="I479" i="1"/>
  <c r="A480" i="1" s="1"/>
  <c r="F479" i="1"/>
  <c r="K479" i="1"/>
  <c r="E479" i="1"/>
  <c r="C479" i="1"/>
  <c r="J479" i="1"/>
  <c r="F746" i="2"/>
  <c r="C746" i="2"/>
  <c r="E746" i="2"/>
  <c r="D746" i="2"/>
  <c r="G746" i="2"/>
  <c r="A747" i="2" s="1"/>
  <c r="B746" i="2"/>
  <c r="G747" i="2" l="1"/>
  <c r="A748" i="2" s="1"/>
  <c r="E747" i="2"/>
  <c r="F747" i="2"/>
  <c r="C747" i="2"/>
  <c r="D747" i="2"/>
  <c r="B747" i="2"/>
  <c r="I480" i="1"/>
  <c r="A481" i="1" s="1"/>
  <c r="D480" i="1"/>
  <c r="F480" i="1"/>
  <c r="C480" i="1"/>
  <c r="L480" i="1"/>
  <c r="J480" i="1"/>
  <c r="E480" i="1"/>
  <c r="K480" i="1"/>
  <c r="H480" i="1"/>
  <c r="B480" i="1"/>
  <c r="I481" i="1" l="1"/>
  <c r="A482" i="1" s="1"/>
  <c r="C481" i="1"/>
  <c r="F481" i="1"/>
  <c r="D481" i="1"/>
  <c r="K481" i="1"/>
  <c r="J481" i="1"/>
  <c r="H481" i="1"/>
  <c r="B481" i="1"/>
  <c r="E481" i="1"/>
  <c r="L481" i="1"/>
  <c r="D748" i="2"/>
  <c r="G748" i="2"/>
  <c r="A749" i="2" s="1"/>
  <c r="F748" i="2"/>
  <c r="C748" i="2"/>
  <c r="B748" i="2"/>
  <c r="E748" i="2"/>
  <c r="G749" i="2" l="1"/>
  <c r="A750" i="2" s="1"/>
  <c r="D749" i="2"/>
  <c r="E749" i="2"/>
  <c r="C749" i="2"/>
  <c r="F749" i="2"/>
  <c r="B749" i="2"/>
  <c r="I482" i="1"/>
  <c r="A483" i="1" s="1"/>
  <c r="F482" i="1"/>
  <c r="H482" i="1"/>
  <c r="D482" i="1"/>
  <c r="K482" i="1"/>
  <c r="J482" i="1"/>
  <c r="E482" i="1"/>
  <c r="L482" i="1"/>
  <c r="C482" i="1"/>
  <c r="B482" i="1"/>
  <c r="I483" i="1" l="1"/>
  <c r="A484" i="1" s="1"/>
  <c r="E483" i="1"/>
  <c r="H483" i="1"/>
  <c r="D483" i="1"/>
  <c r="L483" i="1"/>
  <c r="J483" i="1"/>
  <c r="C483" i="1"/>
  <c r="B483" i="1"/>
  <c r="F483" i="1"/>
  <c r="K483" i="1"/>
  <c r="C750" i="2"/>
  <c r="D750" i="2"/>
  <c r="G750" i="2"/>
  <c r="A751" i="2" s="1"/>
  <c r="B750" i="2"/>
  <c r="E750" i="2"/>
  <c r="F750" i="2"/>
  <c r="C751" i="2" l="1"/>
  <c r="E751" i="2"/>
  <c r="B751" i="2"/>
  <c r="F751" i="2"/>
  <c r="G751" i="2"/>
  <c r="A752" i="2" s="1"/>
  <c r="D751" i="2"/>
  <c r="I484" i="1"/>
  <c r="A485" i="1" s="1"/>
  <c r="D484" i="1"/>
  <c r="H484" i="1"/>
  <c r="E484" i="1"/>
  <c r="L484" i="1"/>
  <c r="K484" i="1"/>
  <c r="F484" i="1"/>
  <c r="J484" i="1"/>
  <c r="C484" i="1"/>
  <c r="B484" i="1"/>
  <c r="I485" i="1" l="1"/>
  <c r="A486" i="1" s="1"/>
  <c r="C485" i="1"/>
  <c r="D485" i="1"/>
  <c r="E485" i="1"/>
  <c r="K485" i="1"/>
  <c r="J485" i="1"/>
  <c r="H485" i="1"/>
  <c r="B485" i="1"/>
  <c r="F485" i="1"/>
  <c r="L485" i="1"/>
  <c r="G752" i="2"/>
  <c r="A753" i="2" s="1"/>
  <c r="F752" i="2"/>
  <c r="C752" i="2"/>
  <c r="B752" i="2"/>
  <c r="E752" i="2"/>
  <c r="D752" i="2"/>
  <c r="G753" i="2" l="1"/>
  <c r="A754" i="2" s="1"/>
  <c r="F753" i="2"/>
  <c r="D753" i="2"/>
  <c r="C753" i="2"/>
  <c r="E753" i="2"/>
  <c r="B753" i="2"/>
  <c r="I486" i="1"/>
  <c r="A487" i="1" s="1"/>
  <c r="F486" i="1"/>
  <c r="C486" i="1"/>
  <c r="E486" i="1"/>
  <c r="K486" i="1"/>
  <c r="J486" i="1"/>
  <c r="H486" i="1"/>
  <c r="L486" i="1"/>
  <c r="D486" i="1"/>
  <c r="B486" i="1"/>
  <c r="D487" i="1" l="1"/>
  <c r="H487" i="1"/>
  <c r="B487" i="1"/>
  <c r="L487" i="1"/>
  <c r="I487" i="1"/>
  <c r="A488" i="1" s="1"/>
  <c r="C487" i="1"/>
  <c r="K487" i="1"/>
  <c r="E487" i="1"/>
  <c r="F487" i="1"/>
  <c r="J487" i="1"/>
  <c r="F754" i="2"/>
  <c r="C754" i="2"/>
  <c r="D754" i="2"/>
  <c r="B754" i="2"/>
  <c r="E754" i="2"/>
  <c r="G754" i="2"/>
  <c r="A755" i="2" s="1"/>
  <c r="G755" i="2" l="1"/>
  <c r="A756" i="2" s="1"/>
  <c r="E755" i="2"/>
  <c r="F755" i="2"/>
  <c r="C755" i="2"/>
  <c r="D755" i="2"/>
  <c r="B755" i="2"/>
  <c r="I488" i="1"/>
  <c r="A489" i="1" s="1"/>
  <c r="D488" i="1"/>
  <c r="C488" i="1"/>
  <c r="F488" i="1"/>
  <c r="L488" i="1"/>
  <c r="K488" i="1"/>
  <c r="H488" i="1"/>
  <c r="J488" i="1"/>
  <c r="E488" i="1"/>
  <c r="B488" i="1"/>
  <c r="H489" i="1" l="1"/>
  <c r="D489" i="1"/>
  <c r="B489" i="1"/>
  <c r="L489" i="1"/>
  <c r="I489" i="1"/>
  <c r="A490" i="1" s="1"/>
  <c r="E489" i="1"/>
  <c r="K489" i="1"/>
  <c r="C489" i="1"/>
  <c r="F489" i="1"/>
  <c r="J489" i="1"/>
  <c r="D756" i="2"/>
  <c r="G756" i="2"/>
  <c r="A757" i="2" s="1"/>
  <c r="F756" i="2"/>
  <c r="C756" i="2"/>
  <c r="B756" i="2"/>
  <c r="E756" i="2"/>
  <c r="E490" i="1" l="1"/>
  <c r="C490" i="1"/>
  <c r="B490" i="1"/>
  <c r="L490" i="1"/>
  <c r="F490" i="1"/>
  <c r="H490" i="1"/>
  <c r="J490" i="1"/>
  <c r="I490" i="1"/>
  <c r="A491" i="1" s="1"/>
  <c r="D490" i="1"/>
  <c r="K490" i="1"/>
  <c r="G757" i="2"/>
  <c r="A758" i="2" s="1"/>
  <c r="D757" i="2"/>
  <c r="E757" i="2"/>
  <c r="C757" i="2"/>
  <c r="F757" i="2"/>
  <c r="B757" i="2"/>
  <c r="C758" i="2" l="1"/>
  <c r="D758" i="2"/>
  <c r="G758" i="2"/>
  <c r="A759" i="2" s="1"/>
  <c r="B758" i="2"/>
  <c r="E758" i="2"/>
  <c r="F758" i="2"/>
  <c r="F491" i="1"/>
  <c r="C491" i="1"/>
  <c r="B491" i="1"/>
  <c r="L491" i="1"/>
  <c r="I491" i="1"/>
  <c r="A492" i="1" s="1"/>
  <c r="D491" i="1"/>
  <c r="K491" i="1"/>
  <c r="E491" i="1"/>
  <c r="H491" i="1"/>
  <c r="J491" i="1"/>
  <c r="F492" i="1" l="1"/>
  <c r="C492" i="1"/>
  <c r="B492" i="1"/>
  <c r="L492" i="1"/>
  <c r="D492" i="1"/>
  <c r="H492" i="1"/>
  <c r="J492" i="1"/>
  <c r="I492" i="1"/>
  <c r="A493" i="1" s="1"/>
  <c r="E492" i="1"/>
  <c r="K492" i="1"/>
  <c r="C759" i="2"/>
  <c r="E759" i="2"/>
  <c r="B759" i="2"/>
  <c r="F759" i="2"/>
  <c r="G759" i="2"/>
  <c r="A760" i="2" s="1"/>
  <c r="D759" i="2"/>
  <c r="G760" i="2" l="1"/>
  <c r="A761" i="2" s="1"/>
  <c r="F760" i="2"/>
  <c r="C760" i="2"/>
  <c r="B760" i="2"/>
  <c r="E760" i="2"/>
  <c r="D760" i="2"/>
  <c r="I493" i="1"/>
  <c r="A494" i="1" s="1"/>
  <c r="C493" i="1"/>
  <c r="E493" i="1"/>
  <c r="H493" i="1"/>
  <c r="L493" i="1"/>
  <c r="J493" i="1"/>
  <c r="F493" i="1"/>
  <c r="B493" i="1"/>
  <c r="D493" i="1"/>
  <c r="K493" i="1"/>
  <c r="I494" i="1" l="1"/>
  <c r="A495" i="1" s="1"/>
  <c r="E494" i="1"/>
  <c r="C494" i="1"/>
  <c r="F494" i="1"/>
  <c r="K494" i="1"/>
  <c r="J494" i="1"/>
  <c r="H494" i="1"/>
  <c r="L494" i="1"/>
  <c r="D494" i="1"/>
  <c r="B494" i="1"/>
  <c r="C761" i="2"/>
  <c r="E761" i="2"/>
  <c r="B761" i="2"/>
  <c r="F761" i="2"/>
  <c r="G761" i="2"/>
  <c r="A762" i="2" s="1"/>
  <c r="D761" i="2"/>
  <c r="E762" i="2" l="1"/>
  <c r="D762" i="2"/>
  <c r="G762" i="2"/>
  <c r="A763" i="2" s="1"/>
  <c r="B762" i="2"/>
  <c r="F762" i="2"/>
  <c r="C762" i="2"/>
  <c r="I495" i="1"/>
  <c r="A496" i="1" s="1"/>
  <c r="D495" i="1"/>
  <c r="H495" i="1"/>
  <c r="E495" i="1"/>
  <c r="K495" i="1"/>
  <c r="J495" i="1"/>
  <c r="C495" i="1"/>
  <c r="B495" i="1"/>
  <c r="F495" i="1"/>
  <c r="L495" i="1"/>
  <c r="I496" i="1" l="1"/>
  <c r="A497" i="1" s="1"/>
  <c r="C496" i="1"/>
  <c r="F496" i="1"/>
  <c r="D496" i="1"/>
  <c r="L496" i="1"/>
  <c r="J496" i="1"/>
  <c r="E496" i="1"/>
  <c r="K496" i="1"/>
  <c r="H496" i="1"/>
  <c r="B496" i="1"/>
  <c r="C763" i="2"/>
  <c r="D763" i="2"/>
  <c r="B763" i="2"/>
  <c r="E763" i="2"/>
  <c r="G763" i="2"/>
  <c r="A764" i="2" s="1"/>
  <c r="F763" i="2"/>
  <c r="E764" i="2" l="1"/>
  <c r="C764" i="2"/>
  <c r="B764" i="2"/>
  <c r="D764" i="2"/>
  <c r="F764" i="2"/>
  <c r="G764" i="2"/>
  <c r="A765" i="2" s="1"/>
  <c r="I497" i="1"/>
  <c r="A498" i="1" s="1"/>
  <c r="F497" i="1"/>
  <c r="D497" i="1"/>
  <c r="H497" i="1"/>
  <c r="K497" i="1"/>
  <c r="J497" i="1"/>
  <c r="E497" i="1"/>
  <c r="B497" i="1"/>
  <c r="C497" i="1"/>
  <c r="L497" i="1"/>
  <c r="G765" i="2" l="1"/>
  <c r="A766" i="2" s="1"/>
  <c r="D765" i="2"/>
  <c r="E765" i="2"/>
  <c r="C765" i="2"/>
  <c r="F765" i="2"/>
  <c r="B765" i="2"/>
  <c r="I498" i="1"/>
  <c r="A499" i="1" s="1"/>
  <c r="E498" i="1"/>
  <c r="C498" i="1"/>
  <c r="F498" i="1"/>
  <c r="K498" i="1"/>
  <c r="J498" i="1"/>
  <c r="H498" i="1"/>
  <c r="L498" i="1"/>
  <c r="D498" i="1"/>
  <c r="B498" i="1"/>
  <c r="I499" i="1" l="1"/>
  <c r="A500" i="1" s="1"/>
  <c r="D499" i="1"/>
  <c r="H499" i="1"/>
  <c r="E499" i="1"/>
  <c r="L499" i="1"/>
  <c r="J499" i="1"/>
  <c r="C499" i="1"/>
  <c r="B499" i="1"/>
  <c r="F499" i="1"/>
  <c r="K499" i="1"/>
  <c r="C766" i="2"/>
  <c r="D766" i="2"/>
  <c r="G766" i="2"/>
  <c r="A767" i="2" s="1"/>
  <c r="B766" i="2"/>
  <c r="E766" i="2"/>
  <c r="F766" i="2"/>
  <c r="G767" i="2" l="1"/>
  <c r="A768" i="2" s="1"/>
  <c r="F767" i="2"/>
  <c r="D767" i="2"/>
  <c r="C767" i="2"/>
  <c r="E767" i="2"/>
  <c r="B767" i="2"/>
  <c r="I500" i="1"/>
  <c r="A501" i="1" s="1"/>
  <c r="C500" i="1"/>
  <c r="F500" i="1"/>
  <c r="D500" i="1"/>
  <c r="L500" i="1"/>
  <c r="K500" i="1"/>
  <c r="E500" i="1"/>
  <c r="J500" i="1"/>
  <c r="H500" i="1"/>
  <c r="B500" i="1"/>
  <c r="I501" i="1" l="1"/>
  <c r="A502" i="1" s="1"/>
  <c r="F501" i="1"/>
  <c r="D501" i="1"/>
  <c r="H501" i="1"/>
  <c r="K501" i="1"/>
  <c r="J501" i="1"/>
  <c r="E501" i="1"/>
  <c r="B501" i="1"/>
  <c r="C501" i="1"/>
  <c r="L501" i="1"/>
  <c r="G768" i="2"/>
  <c r="A769" i="2" s="1"/>
  <c r="F768" i="2"/>
  <c r="C768" i="2"/>
  <c r="B768" i="2"/>
  <c r="E768" i="2"/>
  <c r="D768" i="2"/>
  <c r="G769" i="2" l="1"/>
  <c r="A770" i="2" s="1"/>
  <c r="F769" i="2"/>
  <c r="D769" i="2"/>
  <c r="C769" i="2"/>
  <c r="E769" i="2"/>
  <c r="B769" i="2"/>
  <c r="I502" i="1"/>
  <c r="A503" i="1" s="1"/>
  <c r="E502" i="1"/>
  <c r="C502" i="1"/>
  <c r="F502" i="1"/>
  <c r="K502" i="1"/>
  <c r="J502" i="1"/>
  <c r="H502" i="1"/>
  <c r="L502" i="1"/>
  <c r="D502" i="1"/>
  <c r="B502" i="1"/>
  <c r="I503" i="1" l="1"/>
  <c r="A504" i="1" s="1"/>
  <c r="D503" i="1"/>
  <c r="H503" i="1"/>
  <c r="E503" i="1"/>
  <c r="K503" i="1"/>
  <c r="J503" i="1"/>
  <c r="C503" i="1"/>
  <c r="B503" i="1"/>
  <c r="F503" i="1"/>
  <c r="L503" i="1"/>
  <c r="F770" i="2"/>
  <c r="C770" i="2"/>
  <c r="D770" i="2"/>
  <c r="B770" i="2"/>
  <c r="E770" i="2"/>
  <c r="G770" i="2"/>
  <c r="A771" i="2" s="1"/>
  <c r="G771" i="2" l="1"/>
  <c r="A772" i="2" s="1"/>
  <c r="E771" i="2"/>
  <c r="F771" i="2"/>
  <c r="C771" i="2"/>
  <c r="D771" i="2"/>
  <c r="B771" i="2"/>
  <c r="I504" i="1"/>
  <c r="A505" i="1" s="1"/>
  <c r="C504" i="1"/>
  <c r="F504" i="1"/>
  <c r="D504" i="1"/>
  <c r="L504" i="1"/>
  <c r="K504" i="1"/>
  <c r="E504" i="1"/>
  <c r="J504" i="1"/>
  <c r="H504" i="1"/>
  <c r="B504" i="1"/>
  <c r="I505" i="1" l="1"/>
  <c r="A506" i="1" s="1"/>
  <c r="F505" i="1"/>
  <c r="D505" i="1"/>
  <c r="H505" i="1"/>
  <c r="K505" i="1"/>
  <c r="J505" i="1"/>
  <c r="E505" i="1"/>
  <c r="B505" i="1"/>
  <c r="C505" i="1"/>
  <c r="L505" i="1"/>
  <c r="D772" i="2"/>
  <c r="G772" i="2"/>
  <c r="A773" i="2" s="1"/>
  <c r="F772" i="2"/>
  <c r="C772" i="2"/>
  <c r="B772" i="2"/>
  <c r="E772" i="2"/>
  <c r="G773" i="2" l="1"/>
  <c r="A774" i="2" s="1"/>
  <c r="D773" i="2"/>
  <c r="E773" i="2"/>
  <c r="C773" i="2"/>
  <c r="F773" i="2"/>
  <c r="B773" i="2"/>
  <c r="I506" i="1"/>
  <c r="A507" i="1" s="1"/>
  <c r="E506" i="1"/>
  <c r="C506" i="1"/>
  <c r="F506" i="1"/>
  <c r="K506" i="1"/>
  <c r="J506" i="1"/>
  <c r="H506" i="1"/>
  <c r="L506" i="1"/>
  <c r="D506" i="1"/>
  <c r="B506" i="1"/>
  <c r="I507" i="1" l="1"/>
  <c r="A508" i="1" s="1"/>
  <c r="D507" i="1"/>
  <c r="H507" i="1"/>
  <c r="E507" i="1"/>
  <c r="K507" i="1"/>
  <c r="J507" i="1"/>
  <c r="C507" i="1"/>
  <c r="B507" i="1"/>
  <c r="F507" i="1"/>
  <c r="L507" i="1"/>
  <c r="C774" i="2"/>
  <c r="D774" i="2"/>
  <c r="G774" i="2"/>
  <c r="A775" i="2" s="1"/>
  <c r="B774" i="2"/>
  <c r="E774" i="2"/>
  <c r="F774" i="2"/>
  <c r="G775" i="2" l="1"/>
  <c r="A776" i="2" s="1"/>
  <c r="F775" i="2"/>
  <c r="D775" i="2"/>
  <c r="C775" i="2"/>
  <c r="E775" i="2"/>
  <c r="B775" i="2"/>
  <c r="I508" i="1"/>
  <c r="A509" i="1" s="1"/>
  <c r="C508" i="1"/>
  <c r="F508" i="1"/>
  <c r="D508" i="1"/>
  <c r="K508" i="1"/>
  <c r="J508" i="1"/>
  <c r="E508" i="1"/>
  <c r="L508" i="1"/>
  <c r="H508" i="1"/>
  <c r="B508" i="1"/>
  <c r="I509" i="1" l="1"/>
  <c r="A510" i="1" s="1"/>
  <c r="F509" i="1"/>
  <c r="D509" i="1"/>
  <c r="H509" i="1"/>
  <c r="L509" i="1"/>
  <c r="J509" i="1"/>
  <c r="E509" i="1"/>
  <c r="B509" i="1"/>
  <c r="C509" i="1"/>
  <c r="K509" i="1"/>
  <c r="G776" i="2"/>
  <c r="A777" i="2" s="1"/>
  <c r="F776" i="2"/>
  <c r="C776" i="2"/>
  <c r="B776" i="2"/>
  <c r="E776" i="2"/>
  <c r="D776" i="2"/>
  <c r="G777" i="2" l="1"/>
  <c r="A778" i="2" s="1"/>
  <c r="F777" i="2"/>
  <c r="D777" i="2"/>
  <c r="C777" i="2"/>
  <c r="E777" i="2"/>
  <c r="B777" i="2"/>
  <c r="I510" i="1"/>
  <c r="A511" i="1" s="1"/>
  <c r="E510" i="1"/>
  <c r="C510" i="1"/>
  <c r="F510" i="1"/>
  <c r="K510" i="1"/>
  <c r="J510" i="1"/>
  <c r="H510" i="1"/>
  <c r="L510" i="1"/>
  <c r="D510" i="1"/>
  <c r="B510" i="1"/>
  <c r="I511" i="1" l="1"/>
  <c r="A512" i="1" s="1"/>
  <c r="D511" i="1"/>
  <c r="H511" i="1"/>
  <c r="E511" i="1"/>
  <c r="K511" i="1"/>
  <c r="J511" i="1"/>
  <c r="C511" i="1"/>
  <c r="B511" i="1"/>
  <c r="F511" i="1"/>
  <c r="L511" i="1"/>
  <c r="F778" i="2"/>
  <c r="C778" i="2"/>
  <c r="D778" i="2"/>
  <c r="B778" i="2"/>
  <c r="E778" i="2"/>
  <c r="G778" i="2"/>
  <c r="A779" i="2" s="1"/>
  <c r="I512" i="1" l="1"/>
  <c r="A513" i="1" s="1"/>
  <c r="C512" i="1"/>
  <c r="F512" i="1"/>
  <c r="E512" i="1"/>
  <c r="L512" i="1"/>
  <c r="J512" i="1"/>
  <c r="D512" i="1"/>
  <c r="K512" i="1"/>
  <c r="H512" i="1"/>
  <c r="B512" i="1"/>
  <c r="G779" i="2"/>
  <c r="A780" i="2" s="1"/>
  <c r="E779" i="2"/>
  <c r="F779" i="2"/>
  <c r="C779" i="2"/>
  <c r="D779" i="2"/>
  <c r="B779" i="2"/>
  <c r="D780" i="2" l="1"/>
  <c r="G780" i="2"/>
  <c r="A781" i="2" s="1"/>
  <c r="F780" i="2"/>
  <c r="C780" i="2"/>
  <c r="B780" i="2"/>
  <c r="E780" i="2"/>
  <c r="I513" i="1"/>
  <c r="A514" i="1" s="1"/>
  <c r="F513" i="1"/>
  <c r="C513" i="1"/>
  <c r="D513" i="1"/>
  <c r="K513" i="1"/>
  <c r="J513" i="1"/>
  <c r="E513" i="1"/>
  <c r="B513" i="1"/>
  <c r="H513" i="1"/>
  <c r="L513" i="1"/>
  <c r="I514" i="1" l="1"/>
  <c r="A515" i="1" s="1"/>
  <c r="E514" i="1"/>
  <c r="F514" i="1"/>
  <c r="H514" i="1"/>
  <c r="K514" i="1"/>
  <c r="J514" i="1"/>
  <c r="B514" i="1"/>
  <c r="L514" i="1"/>
  <c r="D514" i="1"/>
  <c r="C514" i="1"/>
  <c r="G781" i="2"/>
  <c r="A782" i="2" s="1"/>
  <c r="D781" i="2"/>
  <c r="E781" i="2"/>
  <c r="C781" i="2"/>
  <c r="F781" i="2"/>
  <c r="B781" i="2"/>
  <c r="C782" i="2" l="1"/>
  <c r="D782" i="2"/>
  <c r="G782" i="2"/>
  <c r="A783" i="2" s="1"/>
  <c r="B782" i="2"/>
  <c r="E782" i="2"/>
  <c r="F782" i="2"/>
  <c r="I515" i="1"/>
  <c r="A516" i="1" s="1"/>
  <c r="D515" i="1"/>
  <c r="H515" i="1"/>
  <c r="B515" i="1"/>
  <c r="L515" i="1"/>
  <c r="J515" i="1"/>
  <c r="C515" i="1"/>
  <c r="F515" i="1"/>
  <c r="E515" i="1"/>
  <c r="K515" i="1"/>
  <c r="I516" i="1" l="1"/>
  <c r="A517" i="1" s="1"/>
  <c r="C516" i="1"/>
  <c r="F516" i="1"/>
  <c r="E516" i="1"/>
  <c r="L516" i="1"/>
  <c r="K516" i="1"/>
  <c r="D516" i="1"/>
  <c r="J516" i="1"/>
  <c r="H516" i="1"/>
  <c r="B516" i="1"/>
  <c r="G783" i="2"/>
  <c r="A784" i="2" s="1"/>
  <c r="F783" i="2"/>
  <c r="D783" i="2"/>
  <c r="C783" i="2"/>
  <c r="E783" i="2"/>
  <c r="B783" i="2"/>
  <c r="G784" i="2" l="1"/>
  <c r="A785" i="2" s="1"/>
  <c r="F784" i="2"/>
  <c r="C784" i="2"/>
  <c r="B784" i="2"/>
  <c r="E784" i="2"/>
  <c r="D784" i="2"/>
  <c r="I517" i="1"/>
  <c r="A518" i="1" s="1"/>
  <c r="F517" i="1"/>
  <c r="C517" i="1"/>
  <c r="B517" i="1"/>
  <c r="K517" i="1"/>
  <c r="J517" i="1"/>
  <c r="E517" i="1"/>
  <c r="D517" i="1"/>
  <c r="H517" i="1"/>
  <c r="L517" i="1"/>
  <c r="I518" i="1" l="1"/>
  <c r="A519" i="1" s="1"/>
  <c r="E518" i="1"/>
  <c r="F518" i="1"/>
  <c r="B518" i="1"/>
  <c r="K518" i="1"/>
  <c r="J518" i="1"/>
  <c r="H518" i="1"/>
  <c r="L518" i="1"/>
  <c r="D518" i="1"/>
  <c r="C518" i="1"/>
  <c r="G785" i="2"/>
  <c r="A786" i="2" s="1"/>
  <c r="F785" i="2"/>
  <c r="D785" i="2"/>
  <c r="C785" i="2"/>
  <c r="E785" i="2"/>
  <c r="B785" i="2"/>
  <c r="D786" i="2" l="1"/>
  <c r="G786" i="2"/>
  <c r="A787" i="2" s="1"/>
  <c r="F786" i="2"/>
  <c r="C786" i="2"/>
  <c r="B786" i="2"/>
  <c r="E786" i="2"/>
  <c r="I519" i="1"/>
  <c r="A520" i="1" s="1"/>
  <c r="D519" i="1"/>
  <c r="H519" i="1"/>
  <c r="F519" i="1"/>
  <c r="K519" i="1"/>
  <c r="J519" i="1"/>
  <c r="C519" i="1"/>
  <c r="B519" i="1"/>
  <c r="E519" i="1"/>
  <c r="L519" i="1"/>
  <c r="G787" i="2" l="1"/>
  <c r="A788" i="2" s="1"/>
  <c r="F787" i="2"/>
  <c r="D787" i="2"/>
  <c r="C787" i="2"/>
  <c r="E787" i="2"/>
  <c r="B787" i="2"/>
  <c r="I520" i="1"/>
  <c r="A521" i="1" s="1"/>
  <c r="C520" i="1"/>
  <c r="F520" i="1"/>
  <c r="E520" i="1"/>
  <c r="L520" i="1"/>
  <c r="K520" i="1"/>
  <c r="D520" i="1"/>
  <c r="J520" i="1"/>
  <c r="H520" i="1"/>
  <c r="B520" i="1"/>
  <c r="I521" i="1" l="1"/>
  <c r="A522" i="1" s="1"/>
  <c r="F521" i="1"/>
  <c r="C521" i="1"/>
  <c r="D521" i="1"/>
  <c r="K521" i="1"/>
  <c r="J521" i="1"/>
  <c r="E521" i="1"/>
  <c r="B521" i="1"/>
  <c r="H521" i="1"/>
  <c r="L521" i="1"/>
  <c r="D788" i="2"/>
  <c r="G788" i="2"/>
  <c r="A789" i="2" s="1"/>
  <c r="F788" i="2"/>
  <c r="C788" i="2"/>
  <c r="B788" i="2"/>
  <c r="E788" i="2"/>
  <c r="G789" i="2" l="1"/>
  <c r="A790" i="2" s="1"/>
  <c r="F789" i="2"/>
  <c r="D789" i="2"/>
  <c r="C789" i="2"/>
  <c r="E789" i="2"/>
  <c r="B789" i="2"/>
  <c r="I522" i="1"/>
  <c r="A523" i="1" s="1"/>
  <c r="E522" i="1"/>
  <c r="F522" i="1"/>
  <c r="C522" i="1"/>
  <c r="K522" i="1"/>
  <c r="J522" i="1"/>
  <c r="H522" i="1"/>
  <c r="L522" i="1"/>
  <c r="D522" i="1"/>
  <c r="B522" i="1"/>
  <c r="I523" i="1" l="1"/>
  <c r="A524" i="1" s="1"/>
  <c r="D523" i="1"/>
  <c r="H523" i="1"/>
  <c r="B523" i="1"/>
  <c r="K523" i="1"/>
  <c r="J523" i="1"/>
  <c r="C523" i="1"/>
  <c r="F523" i="1"/>
  <c r="E523" i="1"/>
  <c r="L523" i="1"/>
  <c r="D790" i="2"/>
  <c r="G790" i="2"/>
  <c r="A791" i="2" s="1"/>
  <c r="F790" i="2"/>
  <c r="C790" i="2"/>
  <c r="B790" i="2"/>
  <c r="E790" i="2"/>
  <c r="G791" i="2" l="1"/>
  <c r="A792" i="2" s="1"/>
  <c r="F791" i="2"/>
  <c r="D791" i="2"/>
  <c r="C791" i="2"/>
  <c r="E791" i="2"/>
  <c r="B791" i="2"/>
  <c r="I524" i="1"/>
  <c r="A525" i="1" s="1"/>
  <c r="C524" i="1"/>
  <c r="F524" i="1"/>
  <c r="E524" i="1"/>
  <c r="K524" i="1"/>
  <c r="J524" i="1"/>
  <c r="D524" i="1"/>
  <c r="L524" i="1"/>
  <c r="H524" i="1"/>
  <c r="B524" i="1"/>
  <c r="I525" i="1" l="1"/>
  <c r="A526" i="1" s="1"/>
  <c r="F525" i="1"/>
  <c r="C525" i="1"/>
  <c r="D525" i="1"/>
  <c r="L525" i="1"/>
  <c r="J525" i="1"/>
  <c r="E525" i="1"/>
  <c r="B525" i="1"/>
  <c r="H525" i="1"/>
  <c r="K525" i="1"/>
  <c r="D792" i="2"/>
  <c r="G792" i="2"/>
  <c r="A793" i="2" s="1"/>
  <c r="F792" i="2"/>
  <c r="C792" i="2"/>
  <c r="B792" i="2"/>
  <c r="E792" i="2"/>
  <c r="I526" i="1" l="1"/>
  <c r="A527" i="1" s="1"/>
  <c r="E526" i="1"/>
  <c r="F526" i="1"/>
  <c r="B526" i="1"/>
  <c r="C526" i="1"/>
  <c r="K526" i="1"/>
  <c r="J526" i="1"/>
  <c r="D526" i="1"/>
  <c r="H526" i="1"/>
  <c r="L526" i="1"/>
  <c r="G793" i="2"/>
  <c r="A794" i="2" s="1"/>
  <c r="F793" i="2"/>
  <c r="D793" i="2"/>
  <c r="C793" i="2"/>
  <c r="E793" i="2"/>
  <c r="B793" i="2"/>
  <c r="D794" i="2" l="1"/>
  <c r="G794" i="2"/>
  <c r="A795" i="2" s="1"/>
  <c r="F794" i="2"/>
  <c r="C794" i="2"/>
  <c r="B794" i="2"/>
  <c r="E794" i="2"/>
  <c r="I527" i="1"/>
  <c r="A528" i="1" s="1"/>
  <c r="D527" i="1"/>
  <c r="H527" i="1"/>
  <c r="B527" i="1"/>
  <c r="K527" i="1"/>
  <c r="J527" i="1"/>
  <c r="C527" i="1"/>
  <c r="E527" i="1"/>
  <c r="F527" i="1"/>
  <c r="L527" i="1"/>
  <c r="I528" i="1" l="1"/>
  <c r="A529" i="1" s="1"/>
  <c r="C528" i="1"/>
  <c r="F528" i="1"/>
  <c r="E528" i="1"/>
  <c r="L528" i="1"/>
  <c r="J528" i="1"/>
  <c r="H528" i="1"/>
  <c r="D528" i="1"/>
  <c r="B528" i="1"/>
  <c r="K528" i="1"/>
  <c r="G795" i="2"/>
  <c r="A796" i="2" s="1"/>
  <c r="F795" i="2"/>
  <c r="D795" i="2"/>
  <c r="C795" i="2"/>
  <c r="E795" i="2"/>
  <c r="B795" i="2"/>
  <c r="D796" i="2" l="1"/>
  <c r="G796" i="2"/>
  <c r="A797" i="2" s="1"/>
  <c r="F796" i="2"/>
  <c r="C796" i="2"/>
  <c r="B796" i="2"/>
  <c r="E796" i="2"/>
  <c r="I529" i="1"/>
  <c r="A530" i="1" s="1"/>
  <c r="F529" i="1"/>
  <c r="C529" i="1"/>
  <c r="D529" i="1"/>
  <c r="K529" i="1"/>
  <c r="J529" i="1"/>
  <c r="E529" i="1"/>
  <c r="H529" i="1"/>
  <c r="B529" i="1"/>
  <c r="L529" i="1"/>
  <c r="I530" i="1" l="1"/>
  <c r="A531" i="1" s="1"/>
  <c r="E530" i="1"/>
  <c r="F530" i="1"/>
  <c r="H530" i="1"/>
  <c r="K530" i="1"/>
  <c r="J530" i="1"/>
  <c r="D530" i="1"/>
  <c r="B530" i="1"/>
  <c r="C530" i="1"/>
  <c r="L530" i="1"/>
  <c r="G797" i="2"/>
  <c r="A798" i="2" s="1"/>
  <c r="F797" i="2"/>
  <c r="D797" i="2"/>
  <c r="C797" i="2"/>
  <c r="E797" i="2"/>
  <c r="B797" i="2"/>
  <c r="D798" i="2" l="1"/>
  <c r="G798" i="2"/>
  <c r="A799" i="2" s="1"/>
  <c r="F798" i="2"/>
  <c r="E798" i="2"/>
  <c r="C798" i="2"/>
  <c r="B798" i="2"/>
  <c r="I531" i="1"/>
  <c r="A532" i="1" s="1"/>
  <c r="D531" i="1"/>
  <c r="H531" i="1"/>
  <c r="B531" i="1"/>
  <c r="L531" i="1"/>
  <c r="J531" i="1"/>
  <c r="C531" i="1"/>
  <c r="E531" i="1"/>
  <c r="F531" i="1"/>
  <c r="K531" i="1"/>
  <c r="I532" i="1" l="1"/>
  <c r="A533" i="1" s="1"/>
  <c r="C532" i="1"/>
  <c r="F532" i="1"/>
  <c r="E532" i="1"/>
  <c r="L532" i="1"/>
  <c r="K532" i="1"/>
  <c r="H532" i="1"/>
  <c r="D532" i="1"/>
  <c r="B532" i="1"/>
  <c r="J532" i="1"/>
  <c r="G799" i="2"/>
  <c r="A800" i="2" s="1"/>
  <c r="F799" i="2"/>
  <c r="D799" i="2"/>
  <c r="C799" i="2"/>
  <c r="E799" i="2"/>
  <c r="B799" i="2"/>
  <c r="D800" i="2" l="1"/>
  <c r="G800" i="2"/>
  <c r="A801" i="2" s="1"/>
  <c r="F800" i="2"/>
  <c r="E800" i="2"/>
  <c r="C800" i="2"/>
  <c r="B800" i="2"/>
  <c r="I533" i="1"/>
  <c r="A534" i="1" s="1"/>
  <c r="F533" i="1"/>
  <c r="C533" i="1"/>
  <c r="B533" i="1"/>
  <c r="K533" i="1"/>
  <c r="J533" i="1"/>
  <c r="E533" i="1"/>
  <c r="H533" i="1"/>
  <c r="D533" i="1"/>
  <c r="L533" i="1"/>
  <c r="G801" i="2" l="1"/>
  <c r="A802" i="2" s="1"/>
  <c r="F801" i="2"/>
  <c r="D801" i="2"/>
  <c r="C801" i="2"/>
  <c r="E801" i="2"/>
  <c r="B801" i="2"/>
  <c r="I534" i="1"/>
  <c r="A535" i="1" s="1"/>
  <c r="E534" i="1"/>
  <c r="F534" i="1"/>
  <c r="B534" i="1"/>
  <c r="K534" i="1"/>
  <c r="J534" i="1"/>
  <c r="D534" i="1"/>
  <c r="H534" i="1"/>
  <c r="C534" i="1"/>
  <c r="L534" i="1"/>
  <c r="I535" i="1" l="1"/>
  <c r="A536" i="1" s="1"/>
  <c r="D535" i="1"/>
  <c r="H535" i="1"/>
  <c r="F535" i="1"/>
  <c r="K535" i="1"/>
  <c r="J535" i="1"/>
  <c r="C535" i="1"/>
  <c r="E535" i="1"/>
  <c r="B535" i="1"/>
  <c r="L535" i="1"/>
  <c r="D802" i="2"/>
  <c r="G802" i="2"/>
  <c r="A803" i="2" s="1"/>
  <c r="F802" i="2"/>
  <c r="E802" i="2"/>
  <c r="C802" i="2"/>
  <c r="B802" i="2"/>
  <c r="I536" i="1" l="1"/>
  <c r="A537" i="1" s="1"/>
  <c r="C536" i="1"/>
  <c r="F536" i="1"/>
  <c r="E536" i="1"/>
  <c r="L536" i="1"/>
  <c r="K536" i="1"/>
  <c r="H536" i="1"/>
  <c r="D536" i="1"/>
  <c r="B536" i="1"/>
  <c r="J536" i="1"/>
  <c r="G803" i="2"/>
  <c r="A804" i="2" s="1"/>
  <c r="F803" i="2"/>
  <c r="D803" i="2"/>
  <c r="C803" i="2"/>
  <c r="E803" i="2"/>
  <c r="B803" i="2"/>
  <c r="D804" i="2" l="1"/>
  <c r="G804" i="2"/>
  <c r="A805" i="2" s="1"/>
  <c r="F804" i="2"/>
  <c r="E804" i="2"/>
  <c r="C804" i="2"/>
  <c r="B804" i="2"/>
  <c r="I537" i="1"/>
  <c r="A538" i="1" s="1"/>
  <c r="F537" i="1"/>
  <c r="C537" i="1"/>
  <c r="D537" i="1"/>
  <c r="K537" i="1"/>
  <c r="J537" i="1"/>
  <c r="E537" i="1"/>
  <c r="H537" i="1"/>
  <c r="B537" i="1"/>
  <c r="L537" i="1"/>
  <c r="I538" i="1" l="1"/>
  <c r="A539" i="1" s="1"/>
  <c r="E538" i="1"/>
  <c r="F538" i="1"/>
  <c r="C538" i="1"/>
  <c r="K538" i="1"/>
  <c r="J538" i="1"/>
  <c r="D538" i="1"/>
  <c r="H538" i="1"/>
  <c r="B538" i="1"/>
  <c r="L538" i="1"/>
  <c r="G805" i="2"/>
  <c r="A806" i="2" s="1"/>
  <c r="F805" i="2"/>
  <c r="D805" i="2"/>
  <c r="C805" i="2"/>
  <c r="E805" i="2"/>
  <c r="B805" i="2"/>
  <c r="D806" i="2" l="1"/>
  <c r="G806" i="2"/>
  <c r="A807" i="2" s="1"/>
  <c r="F806" i="2"/>
  <c r="E806" i="2"/>
  <c r="C806" i="2"/>
  <c r="B806" i="2"/>
  <c r="I539" i="1"/>
  <c r="A540" i="1" s="1"/>
  <c r="D539" i="1"/>
  <c r="H539" i="1"/>
  <c r="B539" i="1"/>
  <c r="K539" i="1"/>
  <c r="J539" i="1"/>
  <c r="C539" i="1"/>
  <c r="E539" i="1"/>
  <c r="F539" i="1"/>
  <c r="L539" i="1"/>
  <c r="I540" i="1" l="1"/>
  <c r="A541" i="1" s="1"/>
  <c r="C540" i="1"/>
  <c r="F540" i="1"/>
  <c r="E540" i="1"/>
  <c r="K540" i="1"/>
  <c r="J540" i="1"/>
  <c r="H540" i="1"/>
  <c r="D540" i="1"/>
  <c r="B540" i="1"/>
  <c r="L540" i="1"/>
  <c r="G807" i="2"/>
  <c r="A808" i="2" s="1"/>
  <c r="F807" i="2"/>
  <c r="D807" i="2"/>
  <c r="C807" i="2"/>
  <c r="E807" i="2"/>
  <c r="B807" i="2"/>
  <c r="D808" i="2" l="1"/>
  <c r="G808" i="2"/>
  <c r="A809" i="2" s="1"/>
  <c r="F808" i="2"/>
  <c r="E808" i="2"/>
  <c r="C808" i="2"/>
  <c r="B808" i="2"/>
  <c r="I541" i="1"/>
  <c r="A542" i="1" s="1"/>
  <c r="F541" i="1"/>
  <c r="C541" i="1"/>
  <c r="D541" i="1"/>
  <c r="L541" i="1"/>
  <c r="J541" i="1"/>
  <c r="E541" i="1"/>
  <c r="H541" i="1"/>
  <c r="B541" i="1"/>
  <c r="K541" i="1"/>
  <c r="I542" i="1" l="1"/>
  <c r="A543" i="1" s="1"/>
  <c r="E542" i="1"/>
  <c r="F542" i="1"/>
  <c r="B542" i="1"/>
  <c r="K542" i="1"/>
  <c r="J542" i="1"/>
  <c r="D542" i="1"/>
  <c r="C542" i="1"/>
  <c r="H542" i="1"/>
  <c r="L542" i="1"/>
  <c r="G809" i="2"/>
  <c r="A810" i="2" s="1"/>
  <c r="F809" i="2"/>
  <c r="D809" i="2"/>
  <c r="C809" i="2"/>
  <c r="E809" i="2"/>
  <c r="B809" i="2"/>
  <c r="D810" i="2" l="1"/>
  <c r="G810" i="2"/>
  <c r="A811" i="2" s="1"/>
  <c r="F810" i="2"/>
  <c r="E810" i="2"/>
  <c r="C810" i="2"/>
  <c r="B810" i="2"/>
  <c r="I543" i="1"/>
  <c r="A544" i="1" s="1"/>
  <c r="D543" i="1"/>
  <c r="H543" i="1"/>
  <c r="B543" i="1"/>
  <c r="K543" i="1"/>
  <c r="J543" i="1"/>
  <c r="C543" i="1"/>
  <c r="E543" i="1"/>
  <c r="F543" i="1"/>
  <c r="L543" i="1"/>
  <c r="I544" i="1" l="1"/>
  <c r="A545" i="1" s="1"/>
  <c r="C544" i="1"/>
  <c r="F544" i="1"/>
  <c r="E544" i="1"/>
  <c r="L544" i="1"/>
  <c r="J544" i="1"/>
  <c r="H544" i="1"/>
  <c r="D544" i="1"/>
  <c r="B544" i="1"/>
  <c r="K544" i="1"/>
  <c r="G811" i="2"/>
  <c r="A812" i="2" s="1"/>
  <c r="F811" i="2"/>
  <c r="D811" i="2"/>
  <c r="C811" i="2"/>
  <c r="E811" i="2"/>
  <c r="B811" i="2"/>
  <c r="D812" i="2" l="1"/>
  <c r="G812" i="2"/>
  <c r="A813" i="2" s="1"/>
  <c r="F812" i="2"/>
  <c r="E812" i="2"/>
  <c r="C812" i="2"/>
  <c r="B812" i="2"/>
  <c r="I545" i="1"/>
  <c r="A546" i="1" s="1"/>
  <c r="F545" i="1"/>
  <c r="C545" i="1"/>
  <c r="D545" i="1"/>
  <c r="K545" i="1"/>
  <c r="J545" i="1"/>
  <c r="E545" i="1"/>
  <c r="H545" i="1"/>
  <c r="B545" i="1"/>
  <c r="L545" i="1"/>
  <c r="I546" i="1" l="1"/>
  <c r="A547" i="1" s="1"/>
  <c r="E546" i="1"/>
  <c r="F546" i="1"/>
  <c r="H546" i="1"/>
  <c r="K546" i="1"/>
  <c r="J546" i="1"/>
  <c r="D546" i="1"/>
  <c r="B546" i="1"/>
  <c r="C546" i="1"/>
  <c r="L546" i="1"/>
  <c r="G813" i="2"/>
  <c r="A814" i="2" s="1"/>
  <c r="F813" i="2"/>
  <c r="D813" i="2"/>
  <c r="C813" i="2"/>
  <c r="E813" i="2"/>
  <c r="B813" i="2"/>
  <c r="D814" i="2" l="1"/>
  <c r="G814" i="2"/>
  <c r="A815" i="2" s="1"/>
  <c r="F814" i="2"/>
  <c r="E814" i="2"/>
  <c r="C814" i="2"/>
  <c r="B814" i="2"/>
  <c r="I547" i="1"/>
  <c r="A548" i="1" s="1"/>
  <c r="D547" i="1"/>
  <c r="H547" i="1"/>
  <c r="B547" i="1"/>
  <c r="L547" i="1"/>
  <c r="J547" i="1"/>
  <c r="C547" i="1"/>
  <c r="E547" i="1"/>
  <c r="F547" i="1"/>
  <c r="K547" i="1"/>
  <c r="I548" i="1" l="1"/>
  <c r="A549" i="1" s="1"/>
  <c r="C548" i="1"/>
  <c r="F548" i="1"/>
  <c r="E548" i="1"/>
  <c r="L548" i="1"/>
  <c r="K548" i="1"/>
  <c r="H548" i="1"/>
  <c r="D548" i="1"/>
  <c r="B548" i="1"/>
  <c r="J548" i="1"/>
  <c r="G815" i="2"/>
  <c r="A816" i="2" s="1"/>
  <c r="F815" i="2"/>
  <c r="D815" i="2"/>
  <c r="C815" i="2"/>
  <c r="E815" i="2"/>
  <c r="B815" i="2"/>
  <c r="D816" i="2" l="1"/>
  <c r="G816" i="2"/>
  <c r="A817" i="2" s="1"/>
  <c r="F816" i="2"/>
  <c r="E816" i="2"/>
  <c r="C816" i="2"/>
  <c r="B816" i="2"/>
  <c r="I549" i="1"/>
  <c r="A550" i="1" s="1"/>
  <c r="F549" i="1"/>
  <c r="C549" i="1"/>
  <c r="B549" i="1"/>
  <c r="K549" i="1"/>
  <c r="J549" i="1"/>
  <c r="E549" i="1"/>
  <c r="H549" i="1"/>
  <c r="D549" i="1"/>
  <c r="L549" i="1"/>
  <c r="I550" i="1" l="1"/>
  <c r="A551" i="1" s="1"/>
  <c r="E550" i="1"/>
  <c r="F550" i="1"/>
  <c r="B550" i="1"/>
  <c r="K550" i="1"/>
  <c r="J550" i="1"/>
  <c r="D550" i="1"/>
  <c r="H550" i="1"/>
  <c r="C550" i="1"/>
  <c r="L550" i="1"/>
  <c r="G817" i="2"/>
  <c r="A818" i="2" s="1"/>
  <c r="F817" i="2"/>
  <c r="D817" i="2"/>
  <c r="C817" i="2"/>
  <c r="E817" i="2"/>
  <c r="B817" i="2"/>
  <c r="D818" i="2" l="1"/>
  <c r="G818" i="2"/>
  <c r="A819" i="2" s="1"/>
  <c r="F818" i="2"/>
  <c r="E818" i="2"/>
  <c r="C818" i="2"/>
  <c r="B818" i="2"/>
  <c r="I551" i="1"/>
  <c r="A552" i="1" s="1"/>
  <c r="D551" i="1"/>
  <c r="H551" i="1"/>
  <c r="F551" i="1"/>
  <c r="K551" i="1"/>
  <c r="J551" i="1"/>
  <c r="C551" i="1"/>
  <c r="E551" i="1"/>
  <c r="B551" i="1"/>
  <c r="L551" i="1"/>
  <c r="I552" i="1" l="1"/>
  <c r="A553" i="1" s="1"/>
  <c r="C552" i="1"/>
  <c r="F552" i="1"/>
  <c r="E552" i="1"/>
  <c r="L552" i="1"/>
  <c r="K552" i="1"/>
  <c r="H552" i="1"/>
  <c r="D552" i="1"/>
  <c r="B552" i="1"/>
  <c r="J552" i="1"/>
  <c r="G819" i="2"/>
  <c r="A820" i="2" s="1"/>
  <c r="F819" i="2"/>
  <c r="D819" i="2"/>
  <c r="C819" i="2"/>
  <c r="E819" i="2"/>
  <c r="B819" i="2"/>
  <c r="D820" i="2" l="1"/>
  <c r="G820" i="2"/>
  <c r="A821" i="2" s="1"/>
  <c r="F820" i="2"/>
  <c r="E820" i="2"/>
  <c r="C820" i="2"/>
  <c r="B820" i="2"/>
  <c r="I553" i="1"/>
  <c r="A554" i="1" s="1"/>
  <c r="F553" i="1"/>
  <c r="C553" i="1"/>
  <c r="D553" i="1"/>
  <c r="K553" i="1"/>
  <c r="J553" i="1"/>
  <c r="E553" i="1"/>
  <c r="H553" i="1"/>
  <c r="B553" i="1"/>
  <c r="L553" i="1"/>
  <c r="I554" i="1" l="1"/>
  <c r="A555" i="1" s="1"/>
  <c r="E554" i="1"/>
  <c r="F554" i="1"/>
  <c r="C554" i="1"/>
  <c r="K554" i="1"/>
  <c r="J554" i="1"/>
  <c r="D554" i="1"/>
  <c r="H554" i="1"/>
  <c r="B554" i="1"/>
  <c r="L554" i="1"/>
  <c r="G821" i="2"/>
  <c r="A822" i="2" s="1"/>
  <c r="F821" i="2"/>
  <c r="D821" i="2"/>
  <c r="C821" i="2"/>
  <c r="E821" i="2"/>
  <c r="B821" i="2"/>
  <c r="D822" i="2" l="1"/>
  <c r="G822" i="2"/>
  <c r="A823" i="2" s="1"/>
  <c r="F822" i="2"/>
  <c r="E822" i="2"/>
  <c r="C822" i="2"/>
  <c r="B822" i="2"/>
  <c r="I555" i="1"/>
  <c r="A556" i="1" s="1"/>
  <c r="D555" i="1"/>
  <c r="H555" i="1"/>
  <c r="B555" i="1"/>
  <c r="K555" i="1"/>
  <c r="J555" i="1"/>
  <c r="C555" i="1"/>
  <c r="E555" i="1"/>
  <c r="F555" i="1"/>
  <c r="L555" i="1"/>
  <c r="I556" i="1" l="1"/>
  <c r="A557" i="1" s="1"/>
  <c r="C556" i="1"/>
  <c r="F556" i="1"/>
  <c r="E556" i="1"/>
  <c r="K556" i="1"/>
  <c r="J556" i="1"/>
  <c r="H556" i="1"/>
  <c r="D556" i="1"/>
  <c r="B556" i="1"/>
  <c r="L556" i="1"/>
  <c r="G823" i="2"/>
  <c r="A824" i="2" s="1"/>
  <c r="F823" i="2"/>
  <c r="D823" i="2"/>
  <c r="C823" i="2"/>
  <c r="E823" i="2"/>
  <c r="B823" i="2"/>
  <c r="D824" i="2" l="1"/>
  <c r="G824" i="2"/>
  <c r="A825" i="2" s="1"/>
  <c r="F824" i="2"/>
  <c r="E824" i="2"/>
  <c r="C824" i="2"/>
  <c r="B824" i="2"/>
  <c r="I557" i="1"/>
  <c r="A558" i="1" s="1"/>
  <c r="F557" i="1"/>
  <c r="C557" i="1"/>
  <c r="D557" i="1"/>
  <c r="L557" i="1"/>
  <c r="J557" i="1"/>
  <c r="E557" i="1"/>
  <c r="H557" i="1"/>
  <c r="B557" i="1"/>
  <c r="K557" i="1"/>
  <c r="I558" i="1" l="1"/>
  <c r="A559" i="1" s="1"/>
  <c r="E558" i="1"/>
  <c r="F558" i="1"/>
  <c r="B558" i="1"/>
  <c r="K558" i="1"/>
  <c r="J558" i="1"/>
  <c r="D558" i="1"/>
  <c r="C558" i="1"/>
  <c r="H558" i="1"/>
  <c r="L558" i="1"/>
  <c r="G825" i="2"/>
  <c r="A826" i="2" s="1"/>
  <c r="F825" i="2"/>
  <c r="D825" i="2"/>
  <c r="C825" i="2"/>
  <c r="E825" i="2"/>
  <c r="B825" i="2"/>
  <c r="D826" i="2" l="1"/>
  <c r="G826" i="2"/>
  <c r="A827" i="2" s="1"/>
  <c r="F826" i="2"/>
  <c r="E826" i="2"/>
  <c r="C826" i="2"/>
  <c r="B826" i="2"/>
  <c r="I559" i="1"/>
  <c r="A560" i="1" s="1"/>
  <c r="D559" i="1"/>
  <c r="H559" i="1"/>
  <c r="B559" i="1"/>
  <c r="K559" i="1"/>
  <c r="J559" i="1"/>
  <c r="C559" i="1"/>
  <c r="E559" i="1"/>
  <c r="F559" i="1"/>
  <c r="L559" i="1"/>
  <c r="I560" i="1" l="1"/>
  <c r="A561" i="1" s="1"/>
  <c r="C560" i="1"/>
  <c r="F560" i="1"/>
  <c r="E560" i="1"/>
  <c r="L560" i="1"/>
  <c r="J560" i="1"/>
  <c r="H560" i="1"/>
  <c r="D560" i="1"/>
  <c r="B560" i="1"/>
  <c r="K560" i="1"/>
  <c r="G827" i="2"/>
  <c r="A828" i="2" s="1"/>
  <c r="F827" i="2"/>
  <c r="D827" i="2"/>
  <c r="C827" i="2"/>
  <c r="E827" i="2"/>
  <c r="B827" i="2"/>
  <c r="D828" i="2" l="1"/>
  <c r="G828" i="2"/>
  <c r="A829" i="2" s="1"/>
  <c r="F828" i="2"/>
  <c r="E828" i="2"/>
  <c r="C828" i="2"/>
  <c r="B828" i="2"/>
  <c r="I561" i="1"/>
  <c r="A562" i="1" s="1"/>
  <c r="F561" i="1"/>
  <c r="C561" i="1"/>
  <c r="D561" i="1"/>
  <c r="K561" i="1"/>
  <c r="J561" i="1"/>
  <c r="E561" i="1"/>
  <c r="H561" i="1"/>
  <c r="B561" i="1"/>
  <c r="L561" i="1"/>
  <c r="I562" i="1" l="1"/>
  <c r="A563" i="1" s="1"/>
  <c r="E562" i="1"/>
  <c r="F562" i="1"/>
  <c r="H562" i="1"/>
  <c r="K562" i="1"/>
  <c r="J562" i="1"/>
  <c r="D562" i="1"/>
  <c r="B562" i="1"/>
  <c r="C562" i="1"/>
  <c r="L562" i="1"/>
  <c r="G829" i="2"/>
  <c r="A830" i="2" s="1"/>
  <c r="F829" i="2"/>
  <c r="D829" i="2"/>
  <c r="C829" i="2"/>
  <c r="E829" i="2"/>
  <c r="B829" i="2"/>
  <c r="D830" i="2" l="1"/>
  <c r="G830" i="2"/>
  <c r="A831" i="2" s="1"/>
  <c r="F830" i="2"/>
  <c r="E830" i="2"/>
  <c r="C830" i="2"/>
  <c r="B830" i="2"/>
  <c r="I563" i="1"/>
  <c r="A564" i="1" s="1"/>
  <c r="D563" i="1"/>
  <c r="H563" i="1"/>
  <c r="B563" i="1"/>
  <c r="L563" i="1"/>
  <c r="J563" i="1"/>
  <c r="C563" i="1"/>
  <c r="E563" i="1"/>
  <c r="F563" i="1"/>
  <c r="K563" i="1"/>
  <c r="I564" i="1" l="1"/>
  <c r="A565" i="1" s="1"/>
  <c r="C564" i="1"/>
  <c r="F564" i="1"/>
  <c r="E564" i="1"/>
  <c r="L564" i="1"/>
  <c r="K564" i="1"/>
  <c r="H564" i="1"/>
  <c r="D564" i="1"/>
  <c r="B564" i="1"/>
  <c r="J564" i="1"/>
  <c r="G831" i="2"/>
  <c r="A832" i="2" s="1"/>
  <c r="F831" i="2"/>
  <c r="D831" i="2"/>
  <c r="C831" i="2"/>
  <c r="E831" i="2"/>
  <c r="B831" i="2"/>
  <c r="D832" i="2" l="1"/>
  <c r="G832" i="2"/>
  <c r="A833" i="2" s="1"/>
  <c r="F832" i="2"/>
  <c r="E832" i="2"/>
  <c r="C832" i="2"/>
  <c r="B832" i="2"/>
  <c r="I565" i="1"/>
  <c r="A566" i="1" s="1"/>
  <c r="F565" i="1"/>
  <c r="C565" i="1"/>
  <c r="B565" i="1"/>
  <c r="K565" i="1"/>
  <c r="J565" i="1"/>
  <c r="E565" i="1"/>
  <c r="H565" i="1"/>
  <c r="D565" i="1"/>
  <c r="L565" i="1"/>
  <c r="I566" i="1" l="1"/>
  <c r="A567" i="1" s="1"/>
  <c r="E566" i="1"/>
  <c r="F566" i="1"/>
  <c r="B566" i="1"/>
  <c r="K566" i="1"/>
  <c r="J566" i="1"/>
  <c r="D566" i="1"/>
  <c r="H566" i="1"/>
  <c r="C566" i="1"/>
  <c r="L566" i="1"/>
  <c r="G833" i="2"/>
  <c r="A834" i="2" s="1"/>
  <c r="F833" i="2"/>
  <c r="D833" i="2"/>
  <c r="C833" i="2"/>
  <c r="E833" i="2"/>
  <c r="B833" i="2"/>
  <c r="D834" i="2" l="1"/>
  <c r="G834" i="2"/>
  <c r="A835" i="2" s="1"/>
  <c r="F834" i="2"/>
  <c r="E834" i="2"/>
  <c r="C834" i="2"/>
  <c r="B834" i="2"/>
  <c r="I567" i="1"/>
  <c r="A568" i="1" s="1"/>
  <c r="D567" i="1"/>
  <c r="H567" i="1"/>
  <c r="F567" i="1"/>
  <c r="K567" i="1"/>
  <c r="J567" i="1"/>
  <c r="C567" i="1"/>
  <c r="E567" i="1"/>
  <c r="B567" i="1"/>
  <c r="L567" i="1"/>
  <c r="I568" i="1" l="1"/>
  <c r="A569" i="1" s="1"/>
  <c r="C568" i="1"/>
  <c r="F568" i="1"/>
  <c r="E568" i="1"/>
  <c r="L568" i="1"/>
  <c r="K568" i="1"/>
  <c r="H568" i="1"/>
  <c r="D568" i="1"/>
  <c r="B568" i="1"/>
  <c r="J568" i="1"/>
  <c r="G835" i="2"/>
  <c r="A836" i="2" s="1"/>
  <c r="F835" i="2"/>
  <c r="D835" i="2"/>
  <c r="C835" i="2"/>
  <c r="E835" i="2"/>
  <c r="B835" i="2"/>
  <c r="D836" i="2" l="1"/>
  <c r="G836" i="2"/>
  <c r="A837" i="2" s="1"/>
  <c r="F836" i="2"/>
  <c r="E836" i="2"/>
  <c r="C836" i="2"/>
  <c r="B836" i="2"/>
  <c r="I569" i="1"/>
  <c r="A570" i="1" s="1"/>
  <c r="F569" i="1"/>
  <c r="C569" i="1"/>
  <c r="D569" i="1"/>
  <c r="K569" i="1"/>
  <c r="J569" i="1"/>
  <c r="E569" i="1"/>
  <c r="H569" i="1"/>
  <c r="B569" i="1"/>
  <c r="L569" i="1"/>
  <c r="I570" i="1" l="1"/>
  <c r="A571" i="1" s="1"/>
  <c r="E570" i="1"/>
  <c r="F570" i="1"/>
  <c r="C570" i="1"/>
  <c r="K570" i="1"/>
  <c r="J570" i="1"/>
  <c r="D570" i="1"/>
  <c r="H570" i="1"/>
  <c r="B570" i="1"/>
  <c r="L570" i="1"/>
  <c r="G837" i="2"/>
  <c r="A838" i="2" s="1"/>
  <c r="F837" i="2"/>
  <c r="D837" i="2"/>
  <c r="C837" i="2"/>
  <c r="E837" i="2"/>
  <c r="B837" i="2"/>
  <c r="D838" i="2" l="1"/>
  <c r="G838" i="2"/>
  <c r="A839" i="2" s="1"/>
  <c r="F838" i="2"/>
  <c r="E838" i="2"/>
  <c r="C838" i="2"/>
  <c r="B838" i="2"/>
  <c r="I571" i="1"/>
  <c r="A572" i="1" s="1"/>
  <c r="D571" i="1"/>
  <c r="E571" i="1"/>
  <c r="H571" i="1"/>
  <c r="K571" i="1"/>
  <c r="J571" i="1"/>
  <c r="C571" i="1"/>
  <c r="B571" i="1"/>
  <c r="F571" i="1"/>
  <c r="L571" i="1"/>
  <c r="I572" i="1" l="1"/>
  <c r="A573" i="1" s="1"/>
  <c r="C572" i="1"/>
  <c r="D572" i="1"/>
  <c r="E572" i="1"/>
  <c r="K572" i="1"/>
  <c r="J572" i="1"/>
  <c r="H572" i="1"/>
  <c r="F572" i="1"/>
  <c r="B572" i="1"/>
  <c r="L572" i="1"/>
  <c r="G839" i="2"/>
  <c r="A840" i="2" s="1"/>
  <c r="F839" i="2"/>
  <c r="D839" i="2"/>
  <c r="C839" i="2"/>
  <c r="E839" i="2"/>
  <c r="B839" i="2"/>
  <c r="D840" i="2" l="1"/>
  <c r="G840" i="2"/>
  <c r="A841" i="2" s="1"/>
  <c r="F840" i="2"/>
  <c r="E840" i="2"/>
  <c r="C840" i="2"/>
  <c r="B840" i="2"/>
  <c r="I573" i="1"/>
  <c r="A574" i="1" s="1"/>
  <c r="F573" i="1"/>
  <c r="H573" i="1"/>
  <c r="B573" i="1"/>
  <c r="L573" i="1"/>
  <c r="J573" i="1"/>
  <c r="C573" i="1"/>
  <c r="E573" i="1"/>
  <c r="D573" i="1"/>
  <c r="K573" i="1"/>
  <c r="I574" i="1" l="1"/>
  <c r="A575" i="1" s="1"/>
  <c r="E574" i="1"/>
  <c r="D574" i="1"/>
  <c r="B574" i="1"/>
  <c r="K574" i="1"/>
  <c r="J574" i="1"/>
  <c r="F574" i="1"/>
  <c r="C574" i="1"/>
  <c r="H574" i="1"/>
  <c r="L574" i="1"/>
  <c r="G841" i="2"/>
  <c r="A842" i="2" s="1"/>
  <c r="F841" i="2"/>
  <c r="D841" i="2"/>
  <c r="C841" i="2"/>
  <c r="E841" i="2"/>
  <c r="B841" i="2"/>
  <c r="D842" i="2" l="1"/>
  <c r="G842" i="2"/>
  <c r="A843" i="2" s="1"/>
  <c r="F842" i="2"/>
  <c r="E842" i="2"/>
  <c r="C842" i="2"/>
  <c r="B842" i="2"/>
  <c r="I575" i="1"/>
  <c r="A576" i="1" s="1"/>
  <c r="D575" i="1"/>
  <c r="H575" i="1"/>
  <c r="F575" i="1"/>
  <c r="K575" i="1"/>
  <c r="J575" i="1"/>
  <c r="E575" i="1"/>
  <c r="B575" i="1"/>
  <c r="C575" i="1"/>
  <c r="L575" i="1"/>
  <c r="I576" i="1" l="1"/>
  <c r="A577" i="1" s="1"/>
  <c r="C576" i="1"/>
  <c r="D576" i="1"/>
  <c r="E576" i="1"/>
  <c r="L576" i="1"/>
  <c r="J576" i="1"/>
  <c r="H576" i="1"/>
  <c r="F576" i="1"/>
  <c r="B576" i="1"/>
  <c r="K576" i="1"/>
  <c r="G843" i="2"/>
  <c r="A844" i="2" s="1"/>
  <c r="F843" i="2"/>
  <c r="D843" i="2"/>
  <c r="C843" i="2"/>
  <c r="E843" i="2"/>
  <c r="B843" i="2"/>
  <c r="D844" i="2" l="1"/>
  <c r="G844" i="2"/>
  <c r="A845" i="2" s="1"/>
  <c r="F844" i="2"/>
  <c r="E844" i="2"/>
  <c r="C844" i="2"/>
  <c r="B844" i="2"/>
  <c r="I577" i="1"/>
  <c r="A578" i="1" s="1"/>
  <c r="F577" i="1"/>
  <c r="H577" i="1"/>
  <c r="D577" i="1"/>
  <c r="K577" i="1"/>
  <c r="J577" i="1"/>
  <c r="C577" i="1"/>
  <c r="E577" i="1"/>
  <c r="B577" i="1"/>
  <c r="L577" i="1"/>
  <c r="I578" i="1" l="1"/>
  <c r="A579" i="1" s="1"/>
  <c r="E578" i="1"/>
  <c r="H578" i="1"/>
  <c r="D578" i="1"/>
  <c r="K578" i="1"/>
  <c r="J578" i="1"/>
  <c r="F578" i="1"/>
  <c r="B578" i="1"/>
  <c r="C578" i="1"/>
  <c r="L578" i="1"/>
  <c r="G845" i="2"/>
  <c r="A846" i="2" s="1"/>
  <c r="F845" i="2"/>
  <c r="D845" i="2"/>
  <c r="C845" i="2"/>
  <c r="E845" i="2"/>
  <c r="B845" i="2"/>
  <c r="D846" i="2" l="1"/>
  <c r="G846" i="2"/>
  <c r="A847" i="2" s="1"/>
  <c r="F846" i="2"/>
  <c r="E846" i="2"/>
  <c r="C846" i="2"/>
  <c r="B846" i="2"/>
  <c r="I579" i="1"/>
  <c r="A580" i="1" s="1"/>
  <c r="D579" i="1"/>
  <c r="C579" i="1"/>
  <c r="H579" i="1"/>
  <c r="L579" i="1"/>
  <c r="J579" i="1"/>
  <c r="E579" i="1"/>
  <c r="B579" i="1"/>
  <c r="F579" i="1"/>
  <c r="K579" i="1"/>
  <c r="I580" i="1" l="1"/>
  <c r="A581" i="1" s="1"/>
  <c r="C580" i="1"/>
  <c r="D580" i="1"/>
  <c r="E580" i="1"/>
  <c r="L580" i="1"/>
  <c r="K580" i="1"/>
  <c r="H580" i="1"/>
  <c r="F580" i="1"/>
  <c r="B580" i="1"/>
  <c r="J580" i="1"/>
  <c r="G847" i="2"/>
  <c r="A848" i="2" s="1"/>
  <c r="F847" i="2"/>
  <c r="D847" i="2"/>
  <c r="C847" i="2"/>
  <c r="E847" i="2"/>
  <c r="B847" i="2"/>
  <c r="D848" i="2" l="1"/>
  <c r="G848" i="2"/>
  <c r="A849" i="2" s="1"/>
  <c r="F848" i="2"/>
  <c r="E848" i="2"/>
  <c r="C848" i="2"/>
  <c r="B848" i="2"/>
  <c r="I581" i="1"/>
  <c r="A582" i="1" s="1"/>
  <c r="F581" i="1"/>
  <c r="H581" i="1"/>
  <c r="B581" i="1"/>
  <c r="K581" i="1"/>
  <c r="J581" i="1"/>
  <c r="C581" i="1"/>
  <c r="E581" i="1"/>
  <c r="D581" i="1"/>
  <c r="L581" i="1"/>
  <c r="I582" i="1" l="1"/>
  <c r="A583" i="1" s="1"/>
  <c r="F582" i="1"/>
  <c r="C582" i="1"/>
  <c r="H582" i="1"/>
  <c r="K582" i="1"/>
  <c r="J582" i="1"/>
  <c r="D582" i="1"/>
  <c r="B582" i="1"/>
  <c r="E582" i="1"/>
  <c r="L582" i="1"/>
  <c r="G849" i="2"/>
  <c r="A850" i="2" s="1"/>
  <c r="F849" i="2"/>
  <c r="D849" i="2"/>
  <c r="C849" i="2"/>
  <c r="E849" i="2"/>
  <c r="B849" i="2"/>
  <c r="D850" i="2" l="1"/>
  <c r="G850" i="2"/>
  <c r="A851" i="2" s="1"/>
  <c r="F850" i="2"/>
  <c r="E850" i="2"/>
  <c r="C850" i="2"/>
  <c r="B850" i="2"/>
  <c r="I583" i="1"/>
  <c r="A584" i="1" s="1"/>
  <c r="E583" i="1"/>
  <c r="B583" i="1"/>
  <c r="H583" i="1"/>
  <c r="K583" i="1"/>
  <c r="J583" i="1"/>
  <c r="D583" i="1"/>
  <c r="C583" i="1"/>
  <c r="F583" i="1"/>
  <c r="L583" i="1"/>
  <c r="I584" i="1" l="1"/>
  <c r="A585" i="1" s="1"/>
  <c r="D584" i="1"/>
  <c r="C584" i="1"/>
  <c r="F584" i="1"/>
  <c r="L584" i="1"/>
  <c r="K584" i="1"/>
  <c r="E584" i="1"/>
  <c r="H584" i="1"/>
  <c r="B584" i="1"/>
  <c r="J584" i="1"/>
  <c r="G851" i="2"/>
  <c r="A852" i="2" s="1"/>
  <c r="F851" i="2"/>
  <c r="D851" i="2"/>
  <c r="C851" i="2"/>
  <c r="E851" i="2"/>
  <c r="B851" i="2"/>
  <c r="D852" i="2" l="1"/>
  <c r="G852" i="2"/>
  <c r="A853" i="2" s="1"/>
  <c r="F852" i="2"/>
  <c r="E852" i="2"/>
  <c r="C852" i="2"/>
  <c r="B852" i="2"/>
  <c r="I585" i="1"/>
  <c r="A586" i="1" s="1"/>
  <c r="C585" i="1"/>
  <c r="E585" i="1"/>
  <c r="B585" i="1"/>
  <c r="K585" i="1"/>
  <c r="J585" i="1"/>
  <c r="H585" i="1"/>
  <c r="D585" i="1"/>
  <c r="F585" i="1"/>
  <c r="L585" i="1"/>
  <c r="I586" i="1" l="1"/>
  <c r="A587" i="1" s="1"/>
  <c r="F586" i="1"/>
  <c r="D586" i="1"/>
  <c r="C586" i="1"/>
  <c r="K586" i="1"/>
  <c r="J586" i="1"/>
  <c r="E586" i="1"/>
  <c r="B586" i="1"/>
  <c r="H586" i="1"/>
  <c r="L586" i="1"/>
  <c r="G853" i="2"/>
  <c r="A854" i="2" s="1"/>
  <c r="F853" i="2"/>
  <c r="D853" i="2"/>
  <c r="C853" i="2"/>
  <c r="E853" i="2"/>
  <c r="B853" i="2"/>
  <c r="D854" i="2" l="1"/>
  <c r="G854" i="2"/>
  <c r="A855" i="2" s="1"/>
  <c r="F854" i="2"/>
  <c r="E854" i="2"/>
  <c r="C854" i="2"/>
  <c r="B854" i="2"/>
  <c r="I587" i="1"/>
  <c r="A588" i="1" s="1"/>
  <c r="E587" i="1"/>
  <c r="B587" i="1"/>
  <c r="C587" i="1"/>
  <c r="K587" i="1"/>
  <c r="J587" i="1"/>
  <c r="F587" i="1"/>
  <c r="D587" i="1"/>
  <c r="H587" i="1"/>
  <c r="L587" i="1"/>
  <c r="I588" i="1" l="1"/>
  <c r="A589" i="1" s="1"/>
  <c r="D588" i="1"/>
  <c r="E588" i="1"/>
  <c r="H588" i="1"/>
  <c r="K588" i="1"/>
  <c r="J588" i="1"/>
  <c r="F588" i="1"/>
  <c r="C588" i="1"/>
  <c r="B588" i="1"/>
  <c r="L588" i="1"/>
  <c r="G855" i="2"/>
  <c r="A856" i="2" s="1"/>
  <c r="F855" i="2"/>
  <c r="D855" i="2"/>
  <c r="C855" i="2"/>
  <c r="E855" i="2"/>
  <c r="B855" i="2"/>
  <c r="D856" i="2" l="1"/>
  <c r="G856" i="2"/>
  <c r="A857" i="2" s="1"/>
  <c r="F856" i="2"/>
  <c r="E856" i="2"/>
  <c r="C856" i="2"/>
  <c r="B856" i="2"/>
  <c r="I589" i="1"/>
  <c r="A590" i="1" s="1"/>
  <c r="C589" i="1"/>
  <c r="F589" i="1"/>
  <c r="D589" i="1"/>
  <c r="L589" i="1"/>
  <c r="J589" i="1"/>
  <c r="H589" i="1"/>
  <c r="E589" i="1"/>
  <c r="B589" i="1"/>
  <c r="K589" i="1"/>
  <c r="I590" i="1" l="1"/>
  <c r="A591" i="1" s="1"/>
  <c r="F590" i="1"/>
  <c r="E590" i="1"/>
  <c r="D590" i="1"/>
  <c r="K590" i="1"/>
  <c r="J590" i="1"/>
  <c r="H590" i="1"/>
  <c r="B590" i="1"/>
  <c r="C590" i="1"/>
  <c r="L590" i="1"/>
  <c r="G857" i="2"/>
  <c r="A858" i="2" s="1"/>
  <c r="F857" i="2"/>
  <c r="D857" i="2"/>
  <c r="C857" i="2"/>
  <c r="E857" i="2"/>
  <c r="B857" i="2"/>
  <c r="D858" i="2" l="1"/>
  <c r="G858" i="2"/>
  <c r="A859" i="2" s="1"/>
  <c r="F858" i="2"/>
  <c r="E858" i="2"/>
  <c r="C858" i="2"/>
  <c r="B858" i="2"/>
  <c r="I591" i="1"/>
  <c r="A592" i="1" s="1"/>
  <c r="E591" i="1"/>
  <c r="B591" i="1"/>
  <c r="D591" i="1"/>
  <c r="K591" i="1"/>
  <c r="J591" i="1"/>
  <c r="H591" i="1"/>
  <c r="F591" i="1"/>
  <c r="C591" i="1"/>
  <c r="L591" i="1"/>
  <c r="I592" i="1" l="1"/>
  <c r="A593" i="1" s="1"/>
  <c r="D592" i="1"/>
  <c r="F592" i="1"/>
  <c r="C592" i="1"/>
  <c r="L592" i="1"/>
  <c r="J592" i="1"/>
  <c r="H592" i="1"/>
  <c r="E592" i="1"/>
  <c r="B592" i="1"/>
  <c r="K592" i="1"/>
  <c r="G859" i="2"/>
  <c r="A860" i="2" s="1"/>
  <c r="F859" i="2"/>
  <c r="D859" i="2"/>
  <c r="C859" i="2"/>
  <c r="E859" i="2"/>
  <c r="B859" i="2"/>
  <c r="D860" i="2" l="1"/>
  <c r="G860" i="2"/>
  <c r="A861" i="2" s="1"/>
  <c r="F860" i="2"/>
  <c r="E860" i="2"/>
  <c r="C860" i="2"/>
  <c r="B860" i="2"/>
  <c r="I593" i="1"/>
  <c r="A594" i="1" s="1"/>
  <c r="C593" i="1"/>
  <c r="F593" i="1"/>
  <c r="B593" i="1"/>
  <c r="K593" i="1"/>
  <c r="J593" i="1"/>
  <c r="H593" i="1"/>
  <c r="E593" i="1"/>
  <c r="D593" i="1"/>
  <c r="L593" i="1"/>
  <c r="I594" i="1" l="1"/>
  <c r="A595" i="1" s="1"/>
  <c r="F594" i="1"/>
  <c r="H594" i="1"/>
  <c r="E594" i="1"/>
  <c r="K594" i="1"/>
  <c r="J594" i="1"/>
  <c r="C594" i="1"/>
  <c r="B594" i="1"/>
  <c r="D594" i="1"/>
  <c r="L594" i="1"/>
  <c r="G861" i="2"/>
  <c r="A862" i="2" s="1"/>
  <c r="F861" i="2"/>
  <c r="D861" i="2"/>
  <c r="C861" i="2"/>
  <c r="E861" i="2"/>
  <c r="B861" i="2"/>
  <c r="D862" i="2" l="1"/>
  <c r="G862" i="2"/>
  <c r="A863" i="2" s="1"/>
  <c r="F862" i="2"/>
  <c r="E862" i="2"/>
  <c r="C862" i="2"/>
  <c r="B862" i="2"/>
  <c r="I595" i="1"/>
  <c r="A596" i="1" s="1"/>
  <c r="E595" i="1"/>
  <c r="B595" i="1"/>
  <c r="F595" i="1"/>
  <c r="L595" i="1"/>
  <c r="J595" i="1"/>
  <c r="C595" i="1"/>
  <c r="H595" i="1"/>
  <c r="D595" i="1"/>
  <c r="K595" i="1"/>
  <c r="I596" i="1" l="1"/>
  <c r="A597" i="1" s="1"/>
  <c r="D596" i="1"/>
  <c r="H596" i="1"/>
  <c r="E596" i="1"/>
  <c r="L596" i="1"/>
  <c r="K596" i="1"/>
  <c r="C596" i="1"/>
  <c r="F596" i="1"/>
  <c r="B596" i="1"/>
  <c r="J596" i="1"/>
  <c r="G863" i="2"/>
  <c r="A864" i="2" s="1"/>
  <c r="F863" i="2"/>
  <c r="D863" i="2"/>
  <c r="C863" i="2"/>
  <c r="E863" i="2"/>
  <c r="B863" i="2"/>
  <c r="D864" i="2" l="1"/>
  <c r="G864" i="2"/>
  <c r="A865" i="2" s="1"/>
  <c r="F864" i="2"/>
  <c r="E864" i="2"/>
  <c r="C864" i="2"/>
  <c r="B864" i="2"/>
  <c r="I597" i="1"/>
  <c r="A598" i="1" s="1"/>
  <c r="C597" i="1"/>
  <c r="D597" i="1"/>
  <c r="B597" i="1"/>
  <c r="K597" i="1"/>
  <c r="J597" i="1"/>
  <c r="H597" i="1"/>
  <c r="F597" i="1"/>
  <c r="E597" i="1"/>
  <c r="L597" i="1"/>
  <c r="I598" i="1" l="1"/>
  <c r="A599" i="1" s="1"/>
  <c r="F598" i="1"/>
  <c r="C598" i="1"/>
  <c r="H598" i="1"/>
  <c r="K598" i="1"/>
  <c r="J598" i="1"/>
  <c r="D598" i="1"/>
  <c r="B598" i="1"/>
  <c r="E598" i="1"/>
  <c r="L598" i="1"/>
  <c r="G865" i="2"/>
  <c r="A866" i="2" s="1"/>
  <c r="F865" i="2"/>
  <c r="D865" i="2"/>
  <c r="C865" i="2"/>
  <c r="E865" i="2"/>
  <c r="B865" i="2"/>
  <c r="D866" i="2" l="1"/>
  <c r="G866" i="2"/>
  <c r="A867" i="2" s="1"/>
  <c r="F866" i="2"/>
  <c r="E866" i="2"/>
  <c r="C866" i="2"/>
  <c r="B866" i="2"/>
  <c r="I599" i="1"/>
  <c r="A600" i="1" s="1"/>
  <c r="E599" i="1"/>
  <c r="C599" i="1"/>
  <c r="F599" i="1"/>
  <c r="K599" i="1"/>
  <c r="J599" i="1"/>
  <c r="D599" i="1"/>
  <c r="H599" i="1"/>
  <c r="B599" i="1"/>
  <c r="L599" i="1"/>
  <c r="I600" i="1" l="1"/>
  <c r="A601" i="1" s="1"/>
  <c r="D600" i="1"/>
  <c r="C600" i="1"/>
  <c r="F600" i="1"/>
  <c r="L600" i="1"/>
  <c r="K600" i="1"/>
  <c r="E600" i="1"/>
  <c r="H600" i="1"/>
  <c r="B600" i="1"/>
  <c r="J600" i="1"/>
  <c r="G867" i="2"/>
  <c r="A868" i="2" s="1"/>
  <c r="F867" i="2"/>
  <c r="D867" i="2"/>
  <c r="C867" i="2"/>
  <c r="E867" i="2"/>
  <c r="B867" i="2"/>
  <c r="D868" i="2" l="1"/>
  <c r="G868" i="2"/>
  <c r="A869" i="2" s="1"/>
  <c r="F868" i="2"/>
  <c r="E868" i="2"/>
  <c r="C868" i="2"/>
  <c r="B868" i="2"/>
  <c r="I601" i="1"/>
  <c r="A602" i="1" s="1"/>
  <c r="C601" i="1"/>
  <c r="E601" i="1"/>
  <c r="B601" i="1"/>
  <c r="K601" i="1"/>
  <c r="J601" i="1"/>
  <c r="H601" i="1"/>
  <c r="D601" i="1"/>
  <c r="F601" i="1"/>
  <c r="L601" i="1"/>
  <c r="I602" i="1" l="1"/>
  <c r="A603" i="1" s="1"/>
  <c r="F602" i="1"/>
  <c r="D602" i="1"/>
  <c r="C602" i="1"/>
  <c r="K602" i="1"/>
  <c r="J602" i="1"/>
  <c r="E602" i="1"/>
  <c r="B602" i="1"/>
  <c r="H602" i="1"/>
  <c r="L602" i="1"/>
  <c r="G869" i="2"/>
  <c r="A870" i="2" s="1"/>
  <c r="F869" i="2"/>
  <c r="D869" i="2"/>
  <c r="C869" i="2"/>
  <c r="E869" i="2"/>
  <c r="B869" i="2"/>
  <c r="D870" i="2" l="1"/>
  <c r="G870" i="2"/>
  <c r="A871" i="2" s="1"/>
  <c r="F870" i="2"/>
  <c r="E870" i="2"/>
  <c r="C870" i="2"/>
  <c r="B870" i="2"/>
  <c r="I603" i="1"/>
  <c r="A604" i="1" s="1"/>
  <c r="E603" i="1"/>
  <c r="D603" i="1"/>
  <c r="H603" i="1"/>
  <c r="K603" i="1"/>
  <c r="J603" i="1"/>
  <c r="F603" i="1"/>
  <c r="C603" i="1"/>
  <c r="B603" i="1"/>
  <c r="L603" i="1"/>
  <c r="I604" i="1" l="1"/>
  <c r="A605" i="1" s="1"/>
  <c r="D604" i="1"/>
  <c r="E604" i="1"/>
  <c r="H604" i="1"/>
  <c r="K604" i="1"/>
  <c r="J604" i="1"/>
  <c r="F604" i="1"/>
  <c r="C604" i="1"/>
  <c r="B604" i="1"/>
  <c r="L604" i="1"/>
  <c r="G871" i="2"/>
  <c r="A872" i="2" s="1"/>
  <c r="F871" i="2"/>
  <c r="D871" i="2"/>
  <c r="C871" i="2"/>
  <c r="E871" i="2"/>
  <c r="B871" i="2"/>
  <c r="D872" i="2" l="1"/>
  <c r="G872" i="2"/>
  <c r="A873" i="2" s="1"/>
  <c r="F872" i="2"/>
  <c r="E872" i="2"/>
  <c r="C872" i="2"/>
  <c r="B872" i="2"/>
  <c r="I605" i="1"/>
  <c r="A606" i="1" s="1"/>
  <c r="C605" i="1"/>
  <c r="F605" i="1"/>
  <c r="D605" i="1"/>
  <c r="L605" i="1"/>
  <c r="J605" i="1"/>
  <c r="H605" i="1"/>
  <c r="E605" i="1"/>
  <c r="B605" i="1"/>
  <c r="K605" i="1"/>
  <c r="I606" i="1" l="1"/>
  <c r="A607" i="1" s="1"/>
  <c r="F606" i="1"/>
  <c r="E606" i="1"/>
  <c r="D606" i="1"/>
  <c r="K606" i="1"/>
  <c r="J606" i="1"/>
  <c r="H606" i="1"/>
  <c r="B606" i="1"/>
  <c r="C606" i="1"/>
  <c r="L606" i="1"/>
  <c r="G873" i="2"/>
  <c r="A874" i="2" s="1"/>
  <c r="F873" i="2"/>
  <c r="D873" i="2"/>
  <c r="C873" i="2"/>
  <c r="E873" i="2"/>
  <c r="B873" i="2"/>
  <c r="D874" i="2" l="1"/>
  <c r="G874" i="2"/>
  <c r="A875" i="2" s="1"/>
  <c r="F874" i="2"/>
  <c r="E874" i="2"/>
  <c r="C874" i="2"/>
  <c r="B874" i="2"/>
  <c r="I607" i="1"/>
  <c r="A608" i="1" s="1"/>
  <c r="E607" i="1"/>
  <c r="F607" i="1"/>
  <c r="C607" i="1"/>
  <c r="K607" i="1"/>
  <c r="J607" i="1"/>
  <c r="H607" i="1"/>
  <c r="D607" i="1"/>
  <c r="B607" i="1"/>
  <c r="L607" i="1"/>
  <c r="I608" i="1" l="1"/>
  <c r="A609" i="1" s="1"/>
  <c r="D608" i="1"/>
  <c r="F608" i="1"/>
  <c r="C608" i="1"/>
  <c r="L608" i="1"/>
  <c r="J608" i="1"/>
  <c r="H608" i="1"/>
  <c r="E608" i="1"/>
  <c r="B608" i="1"/>
  <c r="K608" i="1"/>
  <c r="G875" i="2"/>
  <c r="A876" i="2" s="1"/>
  <c r="F875" i="2"/>
  <c r="D875" i="2"/>
  <c r="C875" i="2"/>
  <c r="E875" i="2"/>
  <c r="B875" i="2"/>
  <c r="D876" i="2" l="1"/>
  <c r="G876" i="2"/>
  <c r="A877" i="2" s="1"/>
  <c r="F876" i="2"/>
  <c r="E876" i="2"/>
  <c r="C876" i="2"/>
  <c r="B876" i="2"/>
  <c r="I609" i="1"/>
  <c r="A610" i="1" s="1"/>
  <c r="C609" i="1"/>
  <c r="F609" i="1"/>
  <c r="B609" i="1"/>
  <c r="K609" i="1"/>
  <c r="J609" i="1"/>
  <c r="H609" i="1"/>
  <c r="E609" i="1"/>
  <c r="D609" i="1"/>
  <c r="L609" i="1"/>
  <c r="I610" i="1" l="1"/>
  <c r="A611" i="1" s="1"/>
  <c r="F610" i="1"/>
  <c r="H610" i="1"/>
  <c r="E610" i="1"/>
  <c r="K610" i="1"/>
  <c r="J610" i="1"/>
  <c r="C610" i="1"/>
  <c r="B610" i="1"/>
  <c r="D610" i="1"/>
  <c r="L610" i="1"/>
  <c r="G877" i="2"/>
  <c r="A878" i="2" s="1"/>
  <c r="F877" i="2"/>
  <c r="D877" i="2"/>
  <c r="C877" i="2"/>
  <c r="E877" i="2"/>
  <c r="B877" i="2"/>
  <c r="D878" i="2" l="1"/>
  <c r="G878" i="2"/>
  <c r="A879" i="2" s="1"/>
  <c r="F878" i="2"/>
  <c r="E878" i="2"/>
  <c r="C878" i="2"/>
  <c r="B878" i="2"/>
  <c r="I611" i="1"/>
  <c r="A612" i="1" s="1"/>
  <c r="E611" i="1"/>
  <c r="H611" i="1"/>
  <c r="D611" i="1"/>
  <c r="L611" i="1"/>
  <c r="J611" i="1"/>
  <c r="C611" i="1"/>
  <c r="F611" i="1"/>
  <c r="B611" i="1"/>
  <c r="K611" i="1"/>
  <c r="I612" i="1" l="1"/>
  <c r="A613" i="1" s="1"/>
  <c r="D612" i="1"/>
  <c r="H612" i="1"/>
  <c r="E612" i="1"/>
  <c r="L612" i="1"/>
  <c r="K612" i="1"/>
  <c r="C612" i="1"/>
  <c r="F612" i="1"/>
  <c r="B612" i="1"/>
  <c r="J612" i="1"/>
  <c r="G879" i="2"/>
  <c r="A880" i="2" s="1"/>
  <c r="F879" i="2"/>
  <c r="D879" i="2"/>
  <c r="C879" i="2"/>
  <c r="E879" i="2"/>
  <c r="B879" i="2"/>
  <c r="D880" i="2" l="1"/>
  <c r="G880" i="2"/>
  <c r="A881" i="2" s="1"/>
  <c r="F880" i="2"/>
  <c r="E880" i="2"/>
  <c r="C880" i="2"/>
  <c r="B880" i="2"/>
  <c r="I613" i="1"/>
  <c r="A614" i="1" s="1"/>
  <c r="C613" i="1"/>
  <c r="D613" i="1"/>
  <c r="B613" i="1"/>
  <c r="K613" i="1"/>
  <c r="J613" i="1"/>
  <c r="H613" i="1"/>
  <c r="F613" i="1"/>
  <c r="E613" i="1"/>
  <c r="L613" i="1"/>
  <c r="I614" i="1" l="1"/>
  <c r="A615" i="1" s="1"/>
  <c r="F614" i="1"/>
  <c r="C614" i="1"/>
  <c r="H614" i="1"/>
  <c r="K614" i="1"/>
  <c r="J614" i="1"/>
  <c r="D614" i="1"/>
  <c r="B614" i="1"/>
  <c r="E614" i="1"/>
  <c r="L614" i="1"/>
  <c r="G881" i="2"/>
  <c r="A882" i="2" s="1"/>
  <c r="F881" i="2"/>
  <c r="D881" i="2"/>
  <c r="C881" i="2"/>
  <c r="E881" i="2"/>
  <c r="B881" i="2"/>
  <c r="D882" i="2" l="1"/>
  <c r="G882" i="2"/>
  <c r="A883" i="2" s="1"/>
  <c r="F882" i="2"/>
  <c r="E882" i="2"/>
  <c r="C882" i="2"/>
  <c r="B882" i="2"/>
  <c r="I615" i="1"/>
  <c r="A616" i="1" s="1"/>
  <c r="E615" i="1"/>
  <c r="C615" i="1"/>
  <c r="F615" i="1"/>
  <c r="K615" i="1"/>
  <c r="J615" i="1"/>
  <c r="D615" i="1"/>
  <c r="H615" i="1"/>
  <c r="B615" i="1"/>
  <c r="L615" i="1"/>
  <c r="I616" i="1" l="1"/>
  <c r="A617" i="1" s="1"/>
  <c r="D616" i="1"/>
  <c r="C616" i="1"/>
  <c r="F616" i="1"/>
  <c r="L616" i="1"/>
  <c r="K616" i="1"/>
  <c r="E616" i="1"/>
  <c r="H616" i="1"/>
  <c r="B616" i="1"/>
  <c r="J616" i="1"/>
  <c r="G883" i="2"/>
  <c r="A884" i="2" s="1"/>
  <c r="F883" i="2"/>
  <c r="D883" i="2"/>
  <c r="C883" i="2"/>
  <c r="E883" i="2"/>
  <c r="B883" i="2"/>
  <c r="D884" i="2" l="1"/>
  <c r="G884" i="2"/>
  <c r="A885" i="2" s="1"/>
  <c r="F884" i="2"/>
  <c r="E884" i="2"/>
  <c r="C884" i="2"/>
  <c r="B884" i="2"/>
  <c r="I617" i="1"/>
  <c r="A618" i="1" s="1"/>
  <c r="C617" i="1"/>
  <c r="E617" i="1"/>
  <c r="B617" i="1"/>
  <c r="K617" i="1"/>
  <c r="J617" i="1"/>
  <c r="H617" i="1"/>
  <c r="D617" i="1"/>
  <c r="F617" i="1"/>
  <c r="L617" i="1"/>
  <c r="I618" i="1" l="1"/>
  <c r="A619" i="1" s="1"/>
  <c r="F618" i="1"/>
  <c r="D618" i="1"/>
  <c r="C618" i="1"/>
  <c r="K618" i="1"/>
  <c r="J618" i="1"/>
  <c r="E618" i="1"/>
  <c r="B618" i="1"/>
  <c r="H618" i="1"/>
  <c r="L618" i="1"/>
  <c r="G885" i="2"/>
  <c r="A886" i="2" s="1"/>
  <c r="F885" i="2"/>
  <c r="D885" i="2"/>
  <c r="C885" i="2"/>
  <c r="E885" i="2"/>
  <c r="B885" i="2"/>
  <c r="D886" i="2" l="1"/>
  <c r="G886" i="2"/>
  <c r="A887" i="2" s="1"/>
  <c r="F886" i="2"/>
  <c r="E886" i="2"/>
  <c r="C886" i="2"/>
  <c r="B886" i="2"/>
  <c r="I619" i="1"/>
  <c r="A620" i="1" s="1"/>
  <c r="E619" i="1"/>
  <c r="D619" i="1"/>
  <c r="H619" i="1"/>
  <c r="K619" i="1"/>
  <c r="J619" i="1"/>
  <c r="F619" i="1"/>
  <c r="C619" i="1"/>
  <c r="B619" i="1"/>
  <c r="L619" i="1"/>
  <c r="I620" i="1" l="1"/>
  <c r="A621" i="1" s="1"/>
  <c r="D620" i="1"/>
  <c r="E620" i="1"/>
  <c r="H620" i="1"/>
  <c r="K620" i="1"/>
  <c r="J620" i="1"/>
  <c r="F620" i="1"/>
  <c r="C620" i="1"/>
  <c r="B620" i="1"/>
  <c r="L620" i="1"/>
  <c r="G887" i="2"/>
  <c r="A888" i="2" s="1"/>
  <c r="F887" i="2"/>
  <c r="D887" i="2"/>
  <c r="C887" i="2"/>
  <c r="E887" i="2"/>
  <c r="B887" i="2"/>
  <c r="D888" i="2" l="1"/>
  <c r="G888" i="2"/>
  <c r="A889" i="2" s="1"/>
  <c r="F888" i="2"/>
  <c r="E888" i="2"/>
  <c r="C888" i="2"/>
  <c r="B888" i="2"/>
  <c r="I621" i="1"/>
  <c r="A622" i="1" s="1"/>
  <c r="C621" i="1"/>
  <c r="F621" i="1"/>
  <c r="D621" i="1"/>
  <c r="L621" i="1"/>
  <c r="J621" i="1"/>
  <c r="H621" i="1"/>
  <c r="E621" i="1"/>
  <c r="B621" i="1"/>
  <c r="K621" i="1"/>
  <c r="I622" i="1" l="1"/>
  <c r="A623" i="1" s="1"/>
  <c r="F622" i="1"/>
  <c r="E622" i="1"/>
  <c r="D622" i="1"/>
  <c r="K622" i="1"/>
  <c r="J622" i="1"/>
  <c r="H622" i="1"/>
  <c r="B622" i="1"/>
  <c r="C622" i="1"/>
  <c r="L622" i="1"/>
  <c r="G889" i="2"/>
  <c r="A890" i="2" s="1"/>
  <c r="F889" i="2"/>
  <c r="D889" i="2"/>
  <c r="C889" i="2"/>
  <c r="E889" i="2"/>
  <c r="B889" i="2"/>
  <c r="D890" i="2" l="1"/>
  <c r="G890" i="2"/>
  <c r="A891" i="2" s="1"/>
  <c r="F890" i="2"/>
  <c r="E890" i="2"/>
  <c r="C890" i="2"/>
  <c r="B890" i="2"/>
  <c r="I623" i="1"/>
  <c r="A624" i="1" s="1"/>
  <c r="E623" i="1"/>
  <c r="F623" i="1"/>
  <c r="C623" i="1"/>
  <c r="K623" i="1"/>
  <c r="J623" i="1"/>
  <c r="H623" i="1"/>
  <c r="D623" i="1"/>
  <c r="B623" i="1"/>
  <c r="L623" i="1"/>
  <c r="G891" i="2" l="1"/>
  <c r="A892" i="2" s="1"/>
  <c r="F891" i="2"/>
  <c r="D891" i="2"/>
  <c r="C891" i="2"/>
  <c r="E891" i="2"/>
  <c r="B891" i="2"/>
  <c r="I624" i="1"/>
  <c r="A625" i="1" s="1"/>
  <c r="D624" i="1"/>
  <c r="F624" i="1"/>
  <c r="C624" i="1"/>
  <c r="L624" i="1"/>
  <c r="J624" i="1"/>
  <c r="H624" i="1"/>
  <c r="E624" i="1"/>
  <c r="B624" i="1"/>
  <c r="K624" i="1"/>
  <c r="I625" i="1" l="1"/>
  <c r="A626" i="1" s="1"/>
  <c r="C625" i="1"/>
  <c r="F625" i="1"/>
  <c r="B625" i="1"/>
  <c r="K625" i="1"/>
  <c r="J625" i="1"/>
  <c r="H625" i="1"/>
  <c r="E625" i="1"/>
  <c r="D625" i="1"/>
  <c r="L625" i="1"/>
  <c r="D892" i="2"/>
  <c r="G892" i="2"/>
  <c r="A893" i="2" s="1"/>
  <c r="F892" i="2"/>
  <c r="E892" i="2"/>
  <c r="C892" i="2"/>
  <c r="B892" i="2"/>
  <c r="G893" i="2" l="1"/>
  <c r="A894" i="2" s="1"/>
  <c r="F893" i="2"/>
  <c r="D893" i="2"/>
  <c r="C893" i="2"/>
  <c r="E893" i="2"/>
  <c r="B893" i="2"/>
  <c r="I626" i="1"/>
  <c r="A627" i="1" s="1"/>
  <c r="F626" i="1"/>
  <c r="H626" i="1"/>
  <c r="E626" i="1"/>
  <c r="K626" i="1"/>
  <c r="J626" i="1"/>
  <c r="C626" i="1"/>
  <c r="B626" i="1"/>
  <c r="D626" i="1"/>
  <c r="L626" i="1"/>
  <c r="I627" i="1" l="1"/>
  <c r="A628" i="1" s="1"/>
  <c r="E627" i="1"/>
  <c r="H627" i="1"/>
  <c r="D627" i="1"/>
  <c r="L627" i="1"/>
  <c r="J627" i="1"/>
  <c r="C627" i="1"/>
  <c r="F627" i="1"/>
  <c r="B627" i="1"/>
  <c r="K627" i="1"/>
  <c r="D894" i="2"/>
  <c r="G894" i="2"/>
  <c r="A895" i="2" s="1"/>
  <c r="F894" i="2"/>
  <c r="E894" i="2"/>
  <c r="C894" i="2"/>
  <c r="B894" i="2"/>
  <c r="G895" i="2" l="1"/>
  <c r="A896" i="2" s="1"/>
  <c r="F895" i="2"/>
  <c r="D895" i="2"/>
  <c r="C895" i="2"/>
  <c r="E895" i="2"/>
  <c r="B895" i="2"/>
  <c r="I628" i="1"/>
  <c r="A629" i="1" s="1"/>
  <c r="D628" i="1"/>
  <c r="H628" i="1"/>
  <c r="E628" i="1"/>
  <c r="L628" i="1"/>
  <c r="K628" i="1"/>
  <c r="C628" i="1"/>
  <c r="F628" i="1"/>
  <c r="B628" i="1"/>
  <c r="J628" i="1"/>
  <c r="I629" i="1" l="1"/>
  <c r="A630" i="1" s="1"/>
  <c r="C629" i="1"/>
  <c r="D629" i="1"/>
  <c r="B629" i="1"/>
  <c r="K629" i="1"/>
  <c r="J629" i="1"/>
  <c r="H629" i="1"/>
  <c r="F629" i="1"/>
  <c r="E629" i="1"/>
  <c r="L629" i="1"/>
  <c r="D896" i="2"/>
  <c r="G896" i="2"/>
  <c r="A897" i="2" s="1"/>
  <c r="F896" i="2"/>
  <c r="E896" i="2"/>
  <c r="C896" i="2"/>
  <c r="B896" i="2"/>
  <c r="I630" i="1" l="1"/>
  <c r="A631" i="1" s="1"/>
  <c r="F630" i="1"/>
  <c r="C630" i="1"/>
  <c r="H630" i="1"/>
  <c r="K630" i="1"/>
  <c r="J630" i="1"/>
  <c r="D630" i="1"/>
  <c r="B630" i="1"/>
  <c r="E630" i="1"/>
  <c r="L630" i="1"/>
  <c r="G897" i="2"/>
  <c r="A898" i="2" s="1"/>
  <c r="F897" i="2"/>
  <c r="D897" i="2"/>
  <c r="C897" i="2"/>
  <c r="E897" i="2"/>
  <c r="B897" i="2"/>
  <c r="D898" i="2" l="1"/>
  <c r="G898" i="2"/>
  <c r="A899" i="2" s="1"/>
  <c r="F898" i="2"/>
  <c r="E898" i="2"/>
  <c r="C898" i="2"/>
  <c r="B898" i="2"/>
  <c r="I631" i="1"/>
  <c r="A632" i="1" s="1"/>
  <c r="E631" i="1"/>
  <c r="C631" i="1"/>
  <c r="F631" i="1"/>
  <c r="K631" i="1"/>
  <c r="J631" i="1"/>
  <c r="D631" i="1"/>
  <c r="H631" i="1"/>
  <c r="B631" i="1"/>
  <c r="L631" i="1"/>
  <c r="I632" i="1" l="1"/>
  <c r="A633" i="1" s="1"/>
  <c r="D632" i="1"/>
  <c r="C632" i="1"/>
  <c r="F632" i="1"/>
  <c r="L632" i="1"/>
  <c r="K632" i="1"/>
  <c r="E632" i="1"/>
  <c r="H632" i="1"/>
  <c r="B632" i="1"/>
  <c r="J632" i="1"/>
  <c r="G899" i="2"/>
  <c r="A900" i="2" s="1"/>
  <c r="F899" i="2"/>
  <c r="D899" i="2"/>
  <c r="C899" i="2"/>
  <c r="E899" i="2"/>
  <c r="B899" i="2"/>
  <c r="D900" i="2" l="1"/>
  <c r="G900" i="2"/>
  <c r="A901" i="2" s="1"/>
  <c r="F900" i="2"/>
  <c r="E900" i="2"/>
  <c r="C900" i="2"/>
  <c r="B900" i="2"/>
  <c r="I633" i="1"/>
  <c r="A634" i="1" s="1"/>
  <c r="C633" i="1"/>
  <c r="E633" i="1"/>
  <c r="B633" i="1"/>
  <c r="K633" i="1"/>
  <c r="J633" i="1"/>
  <c r="H633" i="1"/>
  <c r="D633" i="1"/>
  <c r="F633" i="1"/>
  <c r="L633" i="1"/>
  <c r="I634" i="1" l="1"/>
  <c r="A635" i="1" s="1"/>
  <c r="F634" i="1"/>
  <c r="D634" i="1"/>
  <c r="C634" i="1"/>
  <c r="K634" i="1"/>
  <c r="J634" i="1"/>
  <c r="E634" i="1"/>
  <c r="B634" i="1"/>
  <c r="H634" i="1"/>
  <c r="L634" i="1"/>
  <c r="G901" i="2"/>
  <c r="A902" i="2" s="1"/>
  <c r="F901" i="2"/>
  <c r="D901" i="2"/>
  <c r="C901" i="2"/>
  <c r="E901" i="2"/>
  <c r="B901" i="2"/>
  <c r="D902" i="2" l="1"/>
  <c r="G902" i="2"/>
  <c r="A903" i="2" s="1"/>
  <c r="F902" i="2"/>
  <c r="E902" i="2"/>
  <c r="C902" i="2"/>
  <c r="B902" i="2"/>
  <c r="I635" i="1"/>
  <c r="A636" i="1" s="1"/>
  <c r="E635" i="1"/>
  <c r="D635" i="1"/>
  <c r="H635" i="1"/>
  <c r="K635" i="1"/>
  <c r="J635" i="1"/>
  <c r="F635" i="1"/>
  <c r="C635" i="1"/>
  <c r="B635" i="1"/>
  <c r="L635" i="1"/>
  <c r="I636" i="1" l="1"/>
  <c r="A637" i="1" s="1"/>
  <c r="D636" i="1"/>
  <c r="E636" i="1"/>
  <c r="H636" i="1"/>
  <c r="K636" i="1"/>
  <c r="J636" i="1"/>
  <c r="F636" i="1"/>
  <c r="C636" i="1"/>
  <c r="B636" i="1"/>
  <c r="L636" i="1"/>
  <c r="G903" i="2"/>
  <c r="A904" i="2" s="1"/>
  <c r="F903" i="2"/>
  <c r="D903" i="2"/>
  <c r="C903" i="2"/>
  <c r="E903" i="2"/>
  <c r="B903" i="2"/>
  <c r="D904" i="2" l="1"/>
  <c r="G904" i="2"/>
  <c r="A905" i="2" s="1"/>
  <c r="F904" i="2"/>
  <c r="E904" i="2"/>
  <c r="C904" i="2"/>
  <c r="B904" i="2"/>
  <c r="I637" i="1"/>
  <c r="A638" i="1" s="1"/>
  <c r="C637" i="1"/>
  <c r="F637" i="1"/>
  <c r="D637" i="1"/>
  <c r="L637" i="1"/>
  <c r="J637" i="1"/>
  <c r="H637" i="1"/>
  <c r="E637" i="1"/>
  <c r="B637" i="1"/>
  <c r="K637" i="1"/>
  <c r="I638" i="1" l="1"/>
  <c r="A639" i="1" s="1"/>
  <c r="F638" i="1"/>
  <c r="E638" i="1"/>
  <c r="D638" i="1"/>
  <c r="K638" i="1"/>
  <c r="J638" i="1"/>
  <c r="H638" i="1"/>
  <c r="B638" i="1"/>
  <c r="C638" i="1"/>
  <c r="L638" i="1"/>
  <c r="G905" i="2"/>
  <c r="A906" i="2" s="1"/>
  <c r="F905" i="2"/>
  <c r="D905" i="2"/>
  <c r="C905" i="2"/>
  <c r="E905" i="2"/>
  <c r="B905" i="2"/>
  <c r="D906" i="2" l="1"/>
  <c r="G906" i="2"/>
  <c r="A907" i="2" s="1"/>
  <c r="F906" i="2"/>
  <c r="E906" i="2"/>
  <c r="C906" i="2"/>
  <c r="B906" i="2"/>
  <c r="I639" i="1"/>
  <c r="A640" i="1" s="1"/>
  <c r="E639" i="1"/>
  <c r="F639" i="1"/>
  <c r="C639" i="1"/>
  <c r="K639" i="1"/>
  <c r="J639" i="1"/>
  <c r="H639" i="1"/>
  <c r="D639" i="1"/>
  <c r="B639" i="1"/>
  <c r="L639" i="1"/>
  <c r="I640" i="1" l="1"/>
  <c r="A641" i="1" s="1"/>
  <c r="D640" i="1"/>
  <c r="F640" i="1"/>
  <c r="C640" i="1"/>
  <c r="L640" i="1"/>
  <c r="J640" i="1"/>
  <c r="H640" i="1"/>
  <c r="E640" i="1"/>
  <c r="B640" i="1"/>
  <c r="K640" i="1"/>
  <c r="E907" i="2"/>
  <c r="G907" i="2"/>
  <c r="A908" i="2" s="1"/>
  <c r="C907" i="2"/>
  <c r="F907" i="2"/>
  <c r="D907" i="2"/>
  <c r="B907" i="2"/>
  <c r="C908" i="2" l="1"/>
  <c r="E908" i="2"/>
  <c r="D908" i="2"/>
  <c r="G908" i="2"/>
  <c r="A909" i="2" s="1"/>
  <c r="F908" i="2"/>
  <c r="B908" i="2"/>
  <c r="H641" i="1"/>
  <c r="E641" i="1"/>
  <c r="D641" i="1"/>
  <c r="L641" i="1"/>
  <c r="I641" i="1"/>
  <c r="A642" i="1" s="1"/>
  <c r="C641" i="1"/>
  <c r="F641" i="1"/>
  <c r="B641" i="1"/>
  <c r="K641" i="1"/>
  <c r="J641" i="1"/>
  <c r="E909" i="2" l="1"/>
  <c r="G909" i="2"/>
  <c r="A910" i="2" s="1"/>
  <c r="C909" i="2"/>
  <c r="F909" i="2"/>
  <c r="D909" i="2"/>
  <c r="B909" i="2"/>
  <c r="I642" i="1"/>
  <c r="A643" i="1" s="1"/>
  <c r="F642" i="1"/>
  <c r="H642" i="1"/>
  <c r="E642" i="1"/>
  <c r="K642" i="1"/>
  <c r="J642" i="1"/>
  <c r="C642" i="1"/>
  <c r="B642" i="1"/>
  <c r="D642" i="1"/>
  <c r="L642" i="1"/>
  <c r="C910" i="2" l="1"/>
  <c r="E910" i="2"/>
  <c r="D910" i="2"/>
  <c r="G910" i="2"/>
  <c r="A911" i="2" s="1"/>
  <c r="F910" i="2"/>
  <c r="B910" i="2"/>
  <c r="C643" i="1"/>
  <c r="F643" i="1"/>
  <c r="B643" i="1"/>
  <c r="K643" i="1"/>
  <c r="I643" i="1"/>
  <c r="A644" i="1" s="1"/>
  <c r="E643" i="1"/>
  <c r="H643" i="1"/>
  <c r="D643" i="1"/>
  <c r="L643" i="1"/>
  <c r="J643" i="1"/>
  <c r="E911" i="2" l="1"/>
  <c r="C911" i="2"/>
  <c r="F911" i="2"/>
  <c r="D911" i="2"/>
  <c r="G911" i="2"/>
  <c r="A912" i="2" s="1"/>
  <c r="B911" i="2"/>
  <c r="I644" i="1"/>
  <c r="A645" i="1" s="1"/>
  <c r="D644" i="1"/>
  <c r="H644" i="1"/>
  <c r="E644" i="1"/>
  <c r="L644" i="1"/>
  <c r="K644" i="1"/>
  <c r="C644" i="1"/>
  <c r="F644" i="1"/>
  <c r="B644" i="1"/>
  <c r="J644" i="1"/>
  <c r="I645" i="1" l="1"/>
  <c r="A646" i="1" s="1"/>
  <c r="C645" i="1"/>
  <c r="D645" i="1"/>
  <c r="B645" i="1"/>
  <c r="K645" i="1"/>
  <c r="J645" i="1"/>
  <c r="H645" i="1"/>
  <c r="F645" i="1"/>
  <c r="E645" i="1"/>
  <c r="L645" i="1"/>
  <c r="C912" i="2"/>
  <c r="E912" i="2"/>
  <c r="D912" i="2"/>
  <c r="G912" i="2"/>
  <c r="A913" i="2" s="1"/>
  <c r="F912" i="2"/>
  <c r="B912" i="2"/>
  <c r="F913" i="2" l="1"/>
  <c r="D913" i="2"/>
  <c r="B913" i="2"/>
  <c r="E913" i="2"/>
  <c r="G913" i="2"/>
  <c r="A914" i="2" s="1"/>
  <c r="C913" i="2"/>
  <c r="I646" i="1"/>
  <c r="A647" i="1" s="1"/>
  <c r="F646" i="1"/>
  <c r="C646" i="1"/>
  <c r="H646" i="1"/>
  <c r="K646" i="1"/>
  <c r="J646" i="1"/>
  <c r="D646" i="1"/>
  <c r="B646" i="1"/>
  <c r="E646" i="1"/>
  <c r="L646" i="1"/>
  <c r="I647" i="1" l="1"/>
  <c r="A648" i="1" s="1"/>
  <c r="E647" i="1"/>
  <c r="C647" i="1"/>
  <c r="F647" i="1"/>
  <c r="K647" i="1"/>
  <c r="J647" i="1"/>
  <c r="D647" i="1"/>
  <c r="H647" i="1"/>
  <c r="B647" i="1"/>
  <c r="L647" i="1"/>
  <c r="C914" i="2"/>
  <c r="E914" i="2"/>
  <c r="D914" i="2"/>
  <c r="G914" i="2"/>
  <c r="A915" i="2" s="1"/>
  <c r="F914" i="2"/>
  <c r="B914" i="2"/>
  <c r="I648" i="1" l="1"/>
  <c r="A649" i="1" s="1"/>
  <c r="D648" i="1"/>
  <c r="C648" i="1"/>
  <c r="F648" i="1"/>
  <c r="L648" i="1"/>
  <c r="K648" i="1"/>
  <c r="E648" i="1"/>
  <c r="H648" i="1"/>
  <c r="B648" i="1"/>
  <c r="J648" i="1"/>
  <c r="F915" i="2"/>
  <c r="D915" i="2"/>
  <c r="B915" i="2"/>
  <c r="E915" i="2"/>
  <c r="G915" i="2"/>
  <c r="A916" i="2" s="1"/>
  <c r="C915" i="2"/>
  <c r="C916" i="2" l="1"/>
  <c r="E916" i="2"/>
  <c r="D916" i="2"/>
  <c r="G916" i="2"/>
  <c r="A917" i="2" s="1"/>
  <c r="F916" i="2"/>
  <c r="B916" i="2"/>
  <c r="I649" i="1"/>
  <c r="A650" i="1" s="1"/>
  <c r="C649" i="1"/>
  <c r="E649" i="1"/>
  <c r="B649" i="1"/>
  <c r="K649" i="1"/>
  <c r="J649" i="1"/>
  <c r="H649" i="1"/>
  <c r="D649" i="1"/>
  <c r="F649" i="1"/>
  <c r="L649" i="1"/>
  <c r="I650" i="1" l="1"/>
  <c r="A651" i="1" s="1"/>
  <c r="F650" i="1"/>
  <c r="D650" i="1"/>
  <c r="C650" i="1"/>
  <c r="K650" i="1"/>
  <c r="J650" i="1"/>
  <c r="E650" i="1"/>
  <c r="B650" i="1"/>
  <c r="H650" i="1"/>
  <c r="L650" i="1"/>
  <c r="E917" i="2"/>
  <c r="G917" i="2"/>
  <c r="A918" i="2" s="1"/>
  <c r="C917" i="2"/>
  <c r="F917" i="2"/>
  <c r="D917" i="2"/>
  <c r="B917" i="2"/>
  <c r="F651" i="1" l="1"/>
  <c r="C651" i="1"/>
  <c r="B651" i="1"/>
  <c r="L651" i="1"/>
  <c r="I651" i="1"/>
  <c r="A652" i="1" s="1"/>
  <c r="E651" i="1"/>
  <c r="D651" i="1"/>
  <c r="H651" i="1"/>
  <c r="K651" i="1"/>
  <c r="J651" i="1"/>
  <c r="C918" i="2"/>
  <c r="E918" i="2"/>
  <c r="D918" i="2"/>
  <c r="G918" i="2"/>
  <c r="A919" i="2" s="1"/>
  <c r="F918" i="2"/>
  <c r="B918" i="2"/>
  <c r="E919" i="2" l="1"/>
  <c r="C919" i="2"/>
  <c r="F919" i="2"/>
  <c r="D919" i="2"/>
  <c r="G919" i="2"/>
  <c r="A920" i="2" s="1"/>
  <c r="B919" i="2"/>
  <c r="I652" i="1"/>
  <c r="A653" i="1" s="1"/>
  <c r="D652" i="1"/>
  <c r="E652" i="1"/>
  <c r="H652" i="1"/>
  <c r="K652" i="1"/>
  <c r="J652" i="1"/>
  <c r="F652" i="1"/>
  <c r="C652" i="1"/>
  <c r="B652" i="1"/>
  <c r="L652" i="1"/>
  <c r="I653" i="1" l="1"/>
  <c r="A654" i="1" s="1"/>
  <c r="C653" i="1"/>
  <c r="F653" i="1"/>
  <c r="D653" i="1"/>
  <c r="L653" i="1"/>
  <c r="J653" i="1"/>
  <c r="H653" i="1"/>
  <c r="E653" i="1"/>
  <c r="B653" i="1"/>
  <c r="K653" i="1"/>
  <c r="C920" i="2"/>
  <c r="E920" i="2"/>
  <c r="D920" i="2"/>
  <c r="G920" i="2"/>
  <c r="A921" i="2" s="1"/>
  <c r="F920" i="2"/>
  <c r="B920" i="2"/>
  <c r="I654" i="1" l="1"/>
  <c r="A655" i="1" s="1"/>
  <c r="F654" i="1"/>
  <c r="E654" i="1"/>
  <c r="D654" i="1"/>
  <c r="K654" i="1"/>
  <c r="J654" i="1"/>
  <c r="H654" i="1"/>
  <c r="B654" i="1"/>
  <c r="C654" i="1"/>
  <c r="L654" i="1"/>
  <c r="E921" i="2"/>
  <c r="G921" i="2"/>
  <c r="A922" i="2" s="1"/>
  <c r="C921" i="2"/>
  <c r="F921" i="2"/>
  <c r="D921" i="2"/>
  <c r="B921" i="2"/>
  <c r="I655" i="1" l="1"/>
  <c r="A656" i="1" s="1"/>
  <c r="E655" i="1"/>
  <c r="F655" i="1"/>
  <c r="C655" i="1"/>
  <c r="K655" i="1"/>
  <c r="J655" i="1"/>
  <c r="H655" i="1"/>
  <c r="D655" i="1"/>
  <c r="B655" i="1"/>
  <c r="L655" i="1"/>
  <c r="C922" i="2"/>
  <c r="E922" i="2"/>
  <c r="D922" i="2"/>
  <c r="G922" i="2"/>
  <c r="A923" i="2" s="1"/>
  <c r="F922" i="2"/>
  <c r="B922" i="2"/>
  <c r="I656" i="1" l="1"/>
  <c r="A657" i="1" s="1"/>
  <c r="D656" i="1"/>
  <c r="F656" i="1"/>
  <c r="C656" i="1"/>
  <c r="L656" i="1"/>
  <c r="J656" i="1"/>
  <c r="H656" i="1"/>
  <c r="E656" i="1"/>
  <c r="B656" i="1"/>
  <c r="K656" i="1"/>
  <c r="F923" i="2"/>
  <c r="D923" i="2"/>
  <c r="B923" i="2"/>
  <c r="E923" i="2"/>
  <c r="G923" i="2"/>
  <c r="A924" i="2" s="1"/>
  <c r="C923" i="2"/>
  <c r="C924" i="2" l="1"/>
  <c r="E924" i="2"/>
  <c r="D924" i="2"/>
  <c r="G924" i="2"/>
  <c r="A925" i="2" s="1"/>
  <c r="F924" i="2"/>
  <c r="B924" i="2"/>
  <c r="I657" i="1"/>
  <c r="A658" i="1" s="1"/>
  <c r="C657" i="1"/>
  <c r="F657" i="1"/>
  <c r="B657" i="1"/>
  <c r="K657" i="1"/>
  <c r="J657" i="1"/>
  <c r="H657" i="1"/>
  <c r="E657" i="1"/>
  <c r="D657" i="1"/>
  <c r="L657" i="1"/>
  <c r="I658" i="1" l="1"/>
  <c r="A659" i="1" s="1"/>
  <c r="F658" i="1"/>
  <c r="H658" i="1"/>
  <c r="E658" i="1"/>
  <c r="K658" i="1"/>
  <c r="J658" i="1"/>
  <c r="C658" i="1"/>
  <c r="B658" i="1"/>
  <c r="D658" i="1"/>
  <c r="L658" i="1"/>
  <c r="E925" i="2"/>
  <c r="G925" i="2"/>
  <c r="A926" i="2" s="1"/>
  <c r="C925" i="2"/>
  <c r="F925" i="2"/>
  <c r="D925" i="2"/>
  <c r="B925" i="2"/>
  <c r="C926" i="2" l="1"/>
  <c r="E926" i="2"/>
  <c r="D926" i="2"/>
  <c r="G926" i="2"/>
  <c r="A927" i="2" s="1"/>
  <c r="F926" i="2"/>
  <c r="B926" i="2"/>
  <c r="I659" i="1"/>
  <c r="A660" i="1" s="1"/>
  <c r="E659" i="1"/>
  <c r="H659" i="1"/>
  <c r="D659" i="1"/>
  <c r="L659" i="1"/>
  <c r="J659" i="1"/>
  <c r="C659" i="1"/>
  <c r="F659" i="1"/>
  <c r="B659" i="1"/>
  <c r="K659" i="1"/>
  <c r="E927" i="2" l="1"/>
  <c r="C927" i="2"/>
  <c r="F927" i="2"/>
  <c r="D927" i="2"/>
  <c r="G927" i="2"/>
  <c r="A928" i="2" s="1"/>
  <c r="B927" i="2"/>
  <c r="I660" i="1"/>
  <c r="A661" i="1" s="1"/>
  <c r="D660" i="1"/>
  <c r="H660" i="1"/>
  <c r="E660" i="1"/>
  <c r="L660" i="1"/>
  <c r="K660" i="1"/>
  <c r="C660" i="1"/>
  <c r="F660" i="1"/>
  <c r="B660" i="1"/>
  <c r="J660" i="1"/>
  <c r="I661" i="1" l="1"/>
  <c r="A662" i="1" s="1"/>
  <c r="C661" i="1"/>
  <c r="D661" i="1"/>
  <c r="B661" i="1"/>
  <c r="K661" i="1"/>
  <c r="J661" i="1"/>
  <c r="H661" i="1"/>
  <c r="F661" i="1"/>
  <c r="E661" i="1"/>
  <c r="L661" i="1"/>
  <c r="C928" i="2"/>
  <c r="E928" i="2"/>
  <c r="D928" i="2"/>
  <c r="G928" i="2"/>
  <c r="A929" i="2" s="1"/>
  <c r="F928" i="2"/>
  <c r="B928" i="2"/>
  <c r="E929" i="2" l="1"/>
  <c r="G929" i="2"/>
  <c r="A930" i="2" s="1"/>
  <c r="C929" i="2"/>
  <c r="F929" i="2"/>
  <c r="D929" i="2"/>
  <c r="B929" i="2"/>
  <c r="I662" i="1"/>
  <c r="A663" i="1" s="1"/>
  <c r="F662" i="1"/>
  <c r="C662" i="1"/>
  <c r="H662" i="1"/>
  <c r="K662" i="1"/>
  <c r="J662" i="1"/>
  <c r="D662" i="1"/>
  <c r="B662" i="1"/>
  <c r="E662" i="1"/>
  <c r="L662" i="1"/>
  <c r="D663" i="1" l="1"/>
  <c r="H663" i="1"/>
  <c r="B663" i="1"/>
  <c r="L663" i="1"/>
  <c r="I663" i="1"/>
  <c r="A664" i="1" s="1"/>
  <c r="E663" i="1"/>
  <c r="C663" i="1"/>
  <c r="F663" i="1"/>
  <c r="K663" i="1"/>
  <c r="J663" i="1"/>
  <c r="C930" i="2"/>
  <c r="E930" i="2"/>
  <c r="D930" i="2"/>
  <c r="G930" i="2"/>
  <c r="A931" i="2" s="1"/>
  <c r="F930" i="2"/>
  <c r="B930" i="2"/>
  <c r="E664" i="1" l="1"/>
  <c r="H664" i="1"/>
  <c r="B664" i="1"/>
  <c r="J664" i="1"/>
  <c r="I664" i="1"/>
  <c r="A665" i="1" s="1"/>
  <c r="D664" i="1"/>
  <c r="C664" i="1"/>
  <c r="F664" i="1"/>
  <c r="L664" i="1"/>
  <c r="K664" i="1"/>
  <c r="E931" i="2"/>
  <c r="G931" i="2"/>
  <c r="A932" i="2" s="1"/>
  <c r="C931" i="2"/>
  <c r="F931" i="2"/>
  <c r="D931" i="2"/>
  <c r="B931" i="2"/>
  <c r="I665" i="1" l="1"/>
  <c r="A666" i="1" s="1"/>
  <c r="C665" i="1"/>
  <c r="E665" i="1"/>
  <c r="B665" i="1"/>
  <c r="K665" i="1"/>
  <c r="J665" i="1"/>
  <c r="H665" i="1"/>
  <c r="D665" i="1"/>
  <c r="F665" i="1"/>
  <c r="L665" i="1"/>
  <c r="C932" i="2"/>
  <c r="E932" i="2"/>
  <c r="D932" i="2"/>
  <c r="G932" i="2"/>
  <c r="A933" i="2" s="1"/>
  <c r="F932" i="2"/>
  <c r="B932" i="2"/>
  <c r="I666" i="1" l="1"/>
  <c r="A667" i="1" s="1"/>
  <c r="F666" i="1"/>
  <c r="D666" i="1"/>
  <c r="C666" i="1"/>
  <c r="K666" i="1"/>
  <c r="J666" i="1"/>
  <c r="E666" i="1"/>
  <c r="B666" i="1"/>
  <c r="H666" i="1"/>
  <c r="L666" i="1"/>
  <c r="E933" i="2"/>
  <c r="G933" i="2"/>
  <c r="A934" i="2" s="1"/>
  <c r="C933" i="2"/>
  <c r="F933" i="2"/>
  <c r="D933" i="2"/>
  <c r="B933" i="2"/>
  <c r="F667" i="1" l="1"/>
  <c r="C667" i="1"/>
  <c r="B667" i="1"/>
  <c r="L667" i="1"/>
  <c r="I667" i="1"/>
  <c r="A668" i="1" s="1"/>
  <c r="E667" i="1"/>
  <c r="D667" i="1"/>
  <c r="H667" i="1"/>
  <c r="K667" i="1"/>
  <c r="J667" i="1"/>
  <c r="C934" i="2"/>
  <c r="E934" i="2"/>
  <c r="D934" i="2"/>
  <c r="G934" i="2"/>
  <c r="A935" i="2" s="1"/>
  <c r="F934" i="2"/>
  <c r="B934" i="2"/>
  <c r="I668" i="1" l="1"/>
  <c r="A669" i="1" s="1"/>
  <c r="D668" i="1"/>
  <c r="E668" i="1"/>
  <c r="H668" i="1"/>
  <c r="K668" i="1"/>
  <c r="J668" i="1"/>
  <c r="F668" i="1"/>
  <c r="C668" i="1"/>
  <c r="B668" i="1"/>
  <c r="L668" i="1"/>
  <c r="F935" i="2"/>
  <c r="D935" i="2"/>
  <c r="G935" i="2"/>
  <c r="A936" i="2" s="1"/>
  <c r="B935" i="2"/>
  <c r="E935" i="2"/>
  <c r="C935" i="2"/>
  <c r="D936" i="2" l="1"/>
  <c r="G936" i="2"/>
  <c r="A937" i="2" s="1"/>
  <c r="F936" i="2"/>
  <c r="B936" i="2"/>
  <c r="C936" i="2"/>
  <c r="E936" i="2"/>
  <c r="I669" i="1"/>
  <c r="A670" i="1" s="1"/>
  <c r="C669" i="1"/>
  <c r="F669" i="1"/>
  <c r="D669" i="1"/>
  <c r="L669" i="1"/>
  <c r="J669" i="1"/>
  <c r="H669" i="1"/>
  <c r="E669" i="1"/>
  <c r="B669" i="1"/>
  <c r="K669" i="1"/>
  <c r="I670" i="1" l="1"/>
  <c r="A671" i="1" s="1"/>
  <c r="F670" i="1"/>
  <c r="E670" i="1"/>
  <c r="D670" i="1"/>
  <c r="K670" i="1"/>
  <c r="J670" i="1"/>
  <c r="H670" i="1"/>
  <c r="B670" i="1"/>
  <c r="C670" i="1"/>
  <c r="L670" i="1"/>
  <c r="E937" i="2"/>
  <c r="G937" i="2"/>
  <c r="A938" i="2" s="1"/>
  <c r="C937" i="2"/>
  <c r="F937" i="2"/>
  <c r="D937" i="2"/>
  <c r="B937" i="2"/>
  <c r="H671" i="1" l="1"/>
  <c r="D671" i="1"/>
  <c r="B671" i="1"/>
  <c r="L671" i="1"/>
  <c r="I671" i="1"/>
  <c r="A672" i="1" s="1"/>
  <c r="E671" i="1"/>
  <c r="F671" i="1"/>
  <c r="C671" i="1"/>
  <c r="K671" i="1"/>
  <c r="J671" i="1"/>
  <c r="C938" i="2"/>
  <c r="E938" i="2"/>
  <c r="D938" i="2"/>
  <c r="G938" i="2"/>
  <c r="A939" i="2" s="1"/>
  <c r="F938" i="2"/>
  <c r="B938" i="2"/>
  <c r="H672" i="1" l="1"/>
  <c r="E672" i="1"/>
  <c r="B672" i="1"/>
  <c r="K672" i="1"/>
  <c r="I672" i="1"/>
  <c r="A673" i="1" s="1"/>
  <c r="D672" i="1"/>
  <c r="F672" i="1"/>
  <c r="C672" i="1"/>
  <c r="L672" i="1"/>
  <c r="J672" i="1"/>
  <c r="F939" i="2"/>
  <c r="D939" i="2"/>
  <c r="B939" i="2"/>
  <c r="E939" i="2"/>
  <c r="G939" i="2"/>
  <c r="A940" i="2" s="1"/>
  <c r="C939" i="2"/>
  <c r="C940" i="2" l="1"/>
  <c r="E940" i="2"/>
  <c r="D940" i="2"/>
  <c r="G940" i="2"/>
  <c r="A941" i="2" s="1"/>
  <c r="F940" i="2"/>
  <c r="B940" i="2"/>
  <c r="H673" i="1"/>
  <c r="E673" i="1"/>
  <c r="D673" i="1"/>
  <c r="L673" i="1"/>
  <c r="I673" i="1"/>
  <c r="A674" i="1" s="1"/>
  <c r="C673" i="1"/>
  <c r="F673" i="1"/>
  <c r="B673" i="1"/>
  <c r="K673" i="1"/>
  <c r="J673" i="1"/>
  <c r="I674" i="1" l="1"/>
  <c r="A675" i="1" s="1"/>
  <c r="F674" i="1"/>
  <c r="H674" i="1"/>
  <c r="E674" i="1"/>
  <c r="K674" i="1"/>
  <c r="J674" i="1"/>
  <c r="C674" i="1"/>
  <c r="B674" i="1"/>
  <c r="D674" i="1"/>
  <c r="L674" i="1"/>
  <c r="E941" i="2"/>
  <c r="G941" i="2"/>
  <c r="A942" i="2" s="1"/>
  <c r="C941" i="2"/>
  <c r="F941" i="2"/>
  <c r="D941" i="2"/>
  <c r="B941" i="2"/>
  <c r="I675" i="1" l="1"/>
  <c r="A676" i="1" s="1"/>
  <c r="E675" i="1"/>
  <c r="H675" i="1"/>
  <c r="D675" i="1"/>
  <c r="L675" i="1"/>
  <c r="J675" i="1"/>
  <c r="C675" i="1"/>
  <c r="F675" i="1"/>
  <c r="B675" i="1"/>
  <c r="K675" i="1"/>
  <c r="C942" i="2"/>
  <c r="E942" i="2"/>
  <c r="D942" i="2"/>
  <c r="G942" i="2"/>
  <c r="A943" i="2" s="1"/>
  <c r="F942" i="2"/>
  <c r="B942" i="2"/>
  <c r="I676" i="1" l="1"/>
  <c r="A677" i="1" s="1"/>
  <c r="C676" i="1"/>
  <c r="F676" i="1"/>
  <c r="B676" i="1"/>
  <c r="K676" i="1"/>
  <c r="D676" i="1"/>
  <c r="E676" i="1"/>
  <c r="J676" i="1"/>
  <c r="H676" i="1"/>
  <c r="L676" i="1"/>
  <c r="F943" i="2"/>
  <c r="D943" i="2"/>
  <c r="G943" i="2"/>
  <c r="A944" i="2" s="1"/>
  <c r="B943" i="2"/>
  <c r="E943" i="2"/>
  <c r="C943" i="2"/>
  <c r="D944" i="2" l="1"/>
  <c r="G944" i="2"/>
  <c r="A945" i="2" s="1"/>
  <c r="F944" i="2"/>
  <c r="B944" i="2"/>
  <c r="C944" i="2"/>
  <c r="E944" i="2"/>
  <c r="H677" i="1"/>
  <c r="F677" i="1"/>
  <c r="E677" i="1"/>
  <c r="L677" i="1"/>
  <c r="I677" i="1"/>
  <c r="A678" i="1" s="1"/>
  <c r="D677" i="1"/>
  <c r="K677" i="1"/>
  <c r="C677" i="1"/>
  <c r="B677" i="1"/>
  <c r="J677" i="1"/>
  <c r="F945" i="2" l="1"/>
  <c r="D945" i="2"/>
  <c r="B945" i="2"/>
  <c r="E945" i="2"/>
  <c r="G945" i="2"/>
  <c r="A946" i="2" s="1"/>
  <c r="C945" i="2"/>
  <c r="D678" i="1"/>
  <c r="H678" i="1"/>
  <c r="B678" i="1"/>
  <c r="L678" i="1"/>
  <c r="F678" i="1"/>
  <c r="E678" i="1"/>
  <c r="J678" i="1"/>
  <c r="I678" i="1"/>
  <c r="A679" i="1" s="1"/>
  <c r="C678" i="1"/>
  <c r="K678" i="1"/>
  <c r="D679" i="1" l="1"/>
  <c r="H679" i="1"/>
  <c r="B679" i="1"/>
  <c r="L679" i="1"/>
  <c r="I679" i="1"/>
  <c r="A680" i="1" s="1"/>
  <c r="C679" i="1"/>
  <c r="K679" i="1"/>
  <c r="E679" i="1"/>
  <c r="F679" i="1"/>
  <c r="J679" i="1"/>
  <c r="C946" i="2"/>
  <c r="E946" i="2"/>
  <c r="D946" i="2"/>
  <c r="G946" i="2"/>
  <c r="A947" i="2" s="1"/>
  <c r="F946" i="2"/>
  <c r="B946" i="2"/>
  <c r="E947" i="2" l="1"/>
  <c r="G947" i="2"/>
  <c r="A948" i="2" s="1"/>
  <c r="C947" i="2"/>
  <c r="F947" i="2"/>
  <c r="D947" i="2"/>
  <c r="B947" i="2"/>
  <c r="E680" i="1"/>
  <c r="H680" i="1"/>
  <c r="B680" i="1"/>
  <c r="K680" i="1"/>
  <c r="D680" i="1"/>
  <c r="F680" i="1"/>
  <c r="J680" i="1"/>
  <c r="I680" i="1"/>
  <c r="A681" i="1" s="1"/>
  <c r="C680" i="1"/>
  <c r="L680" i="1"/>
  <c r="H681" i="1" l="1"/>
  <c r="D681" i="1"/>
  <c r="F681" i="1"/>
  <c r="L681" i="1"/>
  <c r="I681" i="1"/>
  <c r="A682" i="1" s="1"/>
  <c r="E681" i="1"/>
  <c r="K681" i="1"/>
  <c r="C681" i="1"/>
  <c r="B681" i="1"/>
  <c r="J681" i="1"/>
  <c r="D948" i="2"/>
  <c r="G948" i="2"/>
  <c r="A949" i="2" s="1"/>
  <c r="F948" i="2"/>
  <c r="B948" i="2"/>
  <c r="C948" i="2"/>
  <c r="E948" i="2"/>
  <c r="F949" i="2" l="1"/>
  <c r="D949" i="2"/>
  <c r="B949" i="2"/>
  <c r="E949" i="2"/>
  <c r="C949" i="2"/>
  <c r="G949" i="2"/>
  <c r="A950" i="2" s="1"/>
  <c r="E682" i="1"/>
  <c r="C682" i="1"/>
  <c r="B682" i="1"/>
  <c r="L682" i="1"/>
  <c r="F682" i="1"/>
  <c r="H682" i="1"/>
  <c r="J682" i="1"/>
  <c r="I682" i="1"/>
  <c r="A683" i="1" s="1"/>
  <c r="D682" i="1"/>
  <c r="K682" i="1"/>
  <c r="F683" i="1" l="1"/>
  <c r="C683" i="1"/>
  <c r="B683" i="1"/>
  <c r="L683" i="1"/>
  <c r="I683" i="1"/>
  <c r="A684" i="1" s="1"/>
  <c r="D683" i="1"/>
  <c r="K683" i="1"/>
  <c r="E683" i="1"/>
  <c r="H683" i="1"/>
  <c r="J683" i="1"/>
  <c r="D950" i="2"/>
  <c r="E950" i="2"/>
  <c r="G950" i="2"/>
  <c r="A951" i="2" s="1"/>
  <c r="B950" i="2"/>
  <c r="C950" i="2"/>
  <c r="F950" i="2"/>
  <c r="F951" i="2" l="1"/>
  <c r="G951" i="2"/>
  <c r="A952" i="2" s="1"/>
  <c r="E951" i="2"/>
  <c r="B951" i="2"/>
  <c r="D951" i="2"/>
  <c r="C951" i="2"/>
  <c r="F684" i="1"/>
  <c r="C684" i="1"/>
  <c r="B684" i="1"/>
  <c r="L684" i="1"/>
  <c r="D684" i="1"/>
  <c r="H684" i="1"/>
  <c r="J684" i="1"/>
  <c r="I684" i="1"/>
  <c r="A685" i="1" s="1"/>
  <c r="E684" i="1"/>
  <c r="K684" i="1"/>
  <c r="H685" i="1" l="1"/>
  <c r="E685" i="1"/>
  <c r="B685" i="1"/>
  <c r="K685" i="1"/>
  <c r="I685" i="1"/>
  <c r="A686" i="1" s="1"/>
  <c r="F685" i="1"/>
  <c r="L685" i="1"/>
  <c r="C685" i="1"/>
  <c r="D685" i="1"/>
  <c r="J685" i="1"/>
  <c r="D952" i="2"/>
  <c r="G952" i="2"/>
  <c r="A953" i="2" s="1"/>
  <c r="E952" i="2"/>
  <c r="B952" i="2"/>
  <c r="F952" i="2"/>
  <c r="C952" i="2"/>
  <c r="H686" i="1" l="1"/>
  <c r="D686" i="1"/>
  <c r="B686" i="1"/>
  <c r="L686" i="1"/>
  <c r="F686" i="1"/>
  <c r="C686" i="1"/>
  <c r="J686" i="1"/>
  <c r="I686" i="1"/>
  <c r="A687" i="1" s="1"/>
  <c r="E686" i="1"/>
  <c r="K686" i="1"/>
  <c r="F953" i="2"/>
  <c r="C953" i="2"/>
  <c r="B953" i="2"/>
  <c r="D953" i="2"/>
  <c r="E953" i="2"/>
  <c r="G953" i="2"/>
  <c r="A954" i="2" s="1"/>
  <c r="D954" i="2" l="1"/>
  <c r="E954" i="2"/>
  <c r="G954" i="2"/>
  <c r="A955" i="2" s="1"/>
  <c r="B954" i="2"/>
  <c r="C954" i="2"/>
  <c r="F954" i="2"/>
  <c r="H687" i="1"/>
  <c r="D687" i="1"/>
  <c r="B687" i="1"/>
  <c r="L687" i="1"/>
  <c r="I687" i="1"/>
  <c r="A688" i="1" s="1"/>
  <c r="F687" i="1"/>
  <c r="K687" i="1"/>
  <c r="E687" i="1"/>
  <c r="C687" i="1"/>
  <c r="J687" i="1"/>
  <c r="I688" i="1" l="1"/>
  <c r="A689" i="1" s="1"/>
  <c r="D688" i="1"/>
  <c r="F688" i="1"/>
  <c r="C688" i="1"/>
  <c r="L688" i="1"/>
  <c r="J688" i="1"/>
  <c r="H688" i="1"/>
  <c r="B688" i="1"/>
  <c r="E688" i="1"/>
  <c r="K688" i="1"/>
  <c r="F955" i="2"/>
  <c r="G955" i="2"/>
  <c r="A956" i="2" s="1"/>
  <c r="E955" i="2"/>
  <c r="B955" i="2"/>
  <c r="D955" i="2"/>
  <c r="C955" i="2"/>
  <c r="I689" i="1" l="1"/>
  <c r="A690" i="1" s="1"/>
  <c r="C689" i="1"/>
  <c r="F689" i="1"/>
  <c r="B689" i="1"/>
  <c r="K689" i="1"/>
  <c r="J689" i="1"/>
  <c r="E689" i="1"/>
  <c r="L689" i="1"/>
  <c r="H689" i="1"/>
  <c r="D689" i="1"/>
  <c r="D956" i="2"/>
  <c r="G956" i="2"/>
  <c r="A957" i="2" s="1"/>
  <c r="E956" i="2"/>
  <c r="B956" i="2"/>
  <c r="F956" i="2"/>
  <c r="C956" i="2"/>
  <c r="I690" i="1" l="1"/>
  <c r="A691" i="1" s="1"/>
  <c r="F690" i="1"/>
  <c r="H690" i="1"/>
  <c r="D690" i="1"/>
  <c r="K690" i="1"/>
  <c r="J690" i="1"/>
  <c r="C690" i="1"/>
  <c r="B690" i="1"/>
  <c r="E690" i="1"/>
  <c r="L690" i="1"/>
  <c r="F957" i="2"/>
  <c r="C957" i="2"/>
  <c r="B957" i="2"/>
  <c r="D957" i="2"/>
  <c r="E957" i="2"/>
  <c r="G957" i="2"/>
  <c r="A958" i="2" s="1"/>
  <c r="D958" i="2" l="1"/>
  <c r="E958" i="2"/>
  <c r="G958" i="2"/>
  <c r="A959" i="2" s="1"/>
  <c r="B958" i="2"/>
  <c r="C958" i="2"/>
  <c r="F958" i="2"/>
  <c r="I691" i="1"/>
  <c r="A692" i="1" s="1"/>
  <c r="E691" i="1"/>
  <c r="H691" i="1"/>
  <c r="D691" i="1"/>
  <c r="L691" i="1"/>
  <c r="J691" i="1"/>
  <c r="F691" i="1"/>
  <c r="K691" i="1"/>
  <c r="C691" i="1"/>
  <c r="B691" i="1"/>
  <c r="C692" i="1" l="1"/>
  <c r="F692" i="1"/>
  <c r="B692" i="1"/>
  <c r="K692" i="1"/>
  <c r="D692" i="1"/>
  <c r="E692" i="1"/>
  <c r="J692" i="1"/>
  <c r="I692" i="1"/>
  <c r="A693" i="1" s="1"/>
  <c r="H692" i="1"/>
  <c r="L692" i="1"/>
  <c r="F959" i="2"/>
  <c r="G959" i="2"/>
  <c r="A960" i="2" s="1"/>
  <c r="E959" i="2"/>
  <c r="B959" i="2"/>
  <c r="D959" i="2"/>
  <c r="C959" i="2"/>
  <c r="G960" i="2" l="1"/>
  <c r="A961" i="2" s="1"/>
  <c r="E960" i="2"/>
  <c r="C960" i="2"/>
  <c r="B960" i="2"/>
  <c r="F960" i="2"/>
  <c r="D960" i="2"/>
  <c r="H693" i="1"/>
  <c r="F693" i="1"/>
  <c r="E693" i="1"/>
  <c r="L693" i="1"/>
  <c r="I693" i="1"/>
  <c r="A694" i="1" s="1"/>
  <c r="D693" i="1"/>
  <c r="K693" i="1"/>
  <c r="C693" i="1"/>
  <c r="B693" i="1"/>
  <c r="J693" i="1"/>
  <c r="D694" i="1" l="1"/>
  <c r="H694" i="1"/>
  <c r="B694" i="1"/>
  <c r="L694" i="1"/>
  <c r="F694" i="1"/>
  <c r="E694" i="1"/>
  <c r="J694" i="1"/>
  <c r="I694" i="1"/>
  <c r="A695" i="1" s="1"/>
  <c r="C694" i="1"/>
  <c r="K694" i="1"/>
  <c r="F961" i="2"/>
  <c r="C961" i="2"/>
  <c r="D961" i="2"/>
  <c r="G961" i="2"/>
  <c r="A962" i="2" s="1"/>
  <c r="E961" i="2"/>
  <c r="B961" i="2"/>
  <c r="E962" i="2" l="1"/>
  <c r="C962" i="2"/>
  <c r="D962" i="2"/>
  <c r="B962" i="2"/>
  <c r="F962" i="2"/>
  <c r="G962" i="2"/>
  <c r="A963" i="2" s="1"/>
  <c r="D695" i="1"/>
  <c r="H695" i="1"/>
  <c r="B695" i="1"/>
  <c r="L695" i="1"/>
  <c r="I695" i="1"/>
  <c r="A696" i="1" s="1"/>
  <c r="C695" i="1"/>
  <c r="K695" i="1"/>
  <c r="E695" i="1"/>
  <c r="F695" i="1"/>
  <c r="J695" i="1"/>
  <c r="E696" i="1" l="1"/>
  <c r="H696" i="1"/>
  <c r="B696" i="1"/>
  <c r="K696" i="1"/>
  <c r="D696" i="1"/>
  <c r="F696" i="1"/>
  <c r="J696" i="1"/>
  <c r="I696" i="1"/>
  <c r="A697" i="1" s="1"/>
  <c r="C696" i="1"/>
  <c r="L696" i="1"/>
  <c r="E963" i="2"/>
  <c r="G963" i="2"/>
  <c r="A964" i="2" s="1"/>
  <c r="F963" i="2"/>
  <c r="D963" i="2"/>
  <c r="C963" i="2"/>
  <c r="B963" i="2"/>
  <c r="F964" i="2" l="1"/>
  <c r="C964" i="2"/>
  <c r="B964" i="2"/>
  <c r="G964" i="2"/>
  <c r="A965" i="2" s="1"/>
  <c r="D964" i="2"/>
  <c r="E964" i="2"/>
  <c r="H697" i="1"/>
  <c r="D697" i="1"/>
  <c r="F697" i="1"/>
  <c r="L697" i="1"/>
  <c r="I697" i="1"/>
  <c r="A698" i="1" s="1"/>
  <c r="E697" i="1"/>
  <c r="K697" i="1"/>
  <c r="C697" i="1"/>
  <c r="B697" i="1"/>
  <c r="J697" i="1"/>
  <c r="E698" i="1" l="1"/>
  <c r="C698" i="1"/>
  <c r="B698" i="1"/>
  <c r="L698" i="1"/>
  <c r="F698" i="1"/>
  <c r="H698" i="1"/>
  <c r="J698" i="1"/>
  <c r="I698" i="1"/>
  <c r="A699" i="1" s="1"/>
  <c r="D698" i="1"/>
  <c r="K698" i="1"/>
  <c r="D965" i="2"/>
  <c r="G965" i="2"/>
  <c r="A966" i="2" s="1"/>
  <c r="F965" i="2"/>
  <c r="B965" i="2"/>
  <c r="C965" i="2"/>
  <c r="E965" i="2"/>
  <c r="F966" i="2" l="1"/>
  <c r="G966" i="2"/>
  <c r="A967" i="2" s="1"/>
  <c r="E966" i="2"/>
  <c r="B966" i="2"/>
  <c r="C966" i="2"/>
  <c r="D966" i="2"/>
  <c r="F699" i="1"/>
  <c r="C699" i="1"/>
  <c r="B699" i="1"/>
  <c r="L699" i="1"/>
  <c r="I699" i="1"/>
  <c r="A700" i="1" s="1"/>
  <c r="D699" i="1"/>
  <c r="K699" i="1"/>
  <c r="E699" i="1"/>
  <c r="H699" i="1"/>
  <c r="J699" i="1"/>
  <c r="F700" i="1" l="1"/>
  <c r="C700" i="1"/>
  <c r="B700" i="1"/>
  <c r="L700" i="1"/>
  <c r="D700" i="1"/>
  <c r="H700" i="1"/>
  <c r="J700" i="1"/>
  <c r="I700" i="1"/>
  <c r="A701" i="1" s="1"/>
  <c r="E700" i="1"/>
  <c r="K700" i="1"/>
  <c r="D967" i="2"/>
  <c r="E967" i="2"/>
  <c r="B967" i="2"/>
  <c r="G967" i="2"/>
  <c r="A968" i="2" s="1"/>
  <c r="C967" i="2"/>
  <c r="F967" i="2"/>
  <c r="F968" i="2" l="1"/>
  <c r="D968" i="2"/>
  <c r="B968" i="2"/>
  <c r="E968" i="2"/>
  <c r="G968" i="2"/>
  <c r="A969" i="2" s="1"/>
  <c r="C968" i="2"/>
  <c r="H701" i="1"/>
  <c r="E701" i="1"/>
  <c r="B701" i="1"/>
  <c r="K701" i="1"/>
  <c r="I701" i="1"/>
  <c r="A702" i="1" s="1"/>
  <c r="F701" i="1"/>
  <c r="L701" i="1"/>
  <c r="C701" i="1"/>
  <c r="D701" i="1"/>
  <c r="J701" i="1"/>
  <c r="H702" i="1" l="1"/>
  <c r="D702" i="1"/>
  <c r="B702" i="1"/>
  <c r="L702" i="1"/>
  <c r="F702" i="1"/>
  <c r="C702" i="1"/>
  <c r="J702" i="1"/>
  <c r="I702" i="1"/>
  <c r="A703" i="1" s="1"/>
  <c r="E702" i="1"/>
  <c r="K702" i="1"/>
  <c r="D969" i="2"/>
  <c r="E969" i="2"/>
  <c r="G969" i="2"/>
  <c r="A970" i="2" s="1"/>
  <c r="B969" i="2"/>
  <c r="F969" i="2"/>
  <c r="C969" i="2"/>
  <c r="F970" i="2" l="1"/>
  <c r="D970" i="2"/>
  <c r="G970" i="2"/>
  <c r="A971" i="2" s="1"/>
  <c r="B970" i="2"/>
  <c r="C970" i="2"/>
  <c r="E970" i="2"/>
  <c r="I703" i="1"/>
  <c r="A704" i="1" s="1"/>
  <c r="E703" i="1"/>
  <c r="F703" i="1"/>
  <c r="C703" i="1"/>
  <c r="K703" i="1"/>
  <c r="J703" i="1"/>
  <c r="D703" i="1"/>
  <c r="L703" i="1"/>
  <c r="H703" i="1"/>
  <c r="B703" i="1"/>
  <c r="I704" i="1" l="1"/>
  <c r="A705" i="1" s="1"/>
  <c r="D704" i="1"/>
  <c r="F704" i="1"/>
  <c r="C704" i="1"/>
  <c r="L704" i="1"/>
  <c r="J704" i="1"/>
  <c r="H704" i="1"/>
  <c r="B704" i="1"/>
  <c r="E704" i="1"/>
  <c r="K704" i="1"/>
  <c r="D971" i="2"/>
  <c r="C971" i="2"/>
  <c r="B971" i="2"/>
  <c r="E971" i="2"/>
  <c r="F971" i="2"/>
  <c r="G971" i="2"/>
  <c r="A972" i="2" s="1"/>
  <c r="I705" i="1" l="1"/>
  <c r="A706" i="1" s="1"/>
  <c r="C705" i="1"/>
  <c r="F705" i="1"/>
  <c r="B705" i="1"/>
  <c r="K705" i="1"/>
  <c r="J705" i="1"/>
  <c r="E705" i="1"/>
  <c r="L705" i="1"/>
  <c r="H705" i="1"/>
  <c r="D705" i="1"/>
  <c r="F972" i="2"/>
  <c r="C972" i="2"/>
  <c r="B972" i="2"/>
  <c r="G972" i="2"/>
  <c r="A973" i="2" s="1"/>
  <c r="D972" i="2"/>
  <c r="E972" i="2"/>
  <c r="I706" i="1" l="1"/>
  <c r="A707" i="1" s="1"/>
  <c r="F706" i="1"/>
  <c r="H706" i="1"/>
  <c r="D706" i="1"/>
  <c r="K706" i="1"/>
  <c r="J706" i="1"/>
  <c r="C706" i="1"/>
  <c r="B706" i="1"/>
  <c r="E706" i="1"/>
  <c r="L706" i="1"/>
  <c r="D973" i="2"/>
  <c r="G973" i="2"/>
  <c r="A974" i="2" s="1"/>
  <c r="F973" i="2"/>
  <c r="B973" i="2"/>
  <c r="C973" i="2"/>
  <c r="E973" i="2"/>
  <c r="I707" i="1" l="1"/>
  <c r="A708" i="1" s="1"/>
  <c r="E707" i="1"/>
  <c r="H707" i="1"/>
  <c r="D707" i="1"/>
  <c r="L707" i="1"/>
  <c r="J707" i="1"/>
  <c r="F707" i="1"/>
  <c r="K707" i="1"/>
  <c r="C707" i="1"/>
  <c r="B707" i="1"/>
  <c r="F974" i="2"/>
  <c r="G974" i="2"/>
  <c r="A975" i="2" s="1"/>
  <c r="E974" i="2"/>
  <c r="B974" i="2"/>
  <c r="C974" i="2"/>
  <c r="D974" i="2"/>
  <c r="C708" i="1" l="1"/>
  <c r="F708" i="1"/>
  <c r="B708" i="1"/>
  <c r="K708" i="1"/>
  <c r="D708" i="1"/>
  <c r="E708" i="1"/>
  <c r="J708" i="1"/>
  <c r="I708" i="1"/>
  <c r="A709" i="1" s="1"/>
  <c r="H708" i="1"/>
  <c r="L708" i="1"/>
  <c r="G975" i="2"/>
  <c r="A976" i="2" s="1"/>
  <c r="F975" i="2"/>
  <c r="C975" i="2"/>
  <c r="D975" i="2"/>
  <c r="E975" i="2"/>
  <c r="B975" i="2"/>
  <c r="G976" i="2" l="1"/>
  <c r="A977" i="2" s="1"/>
  <c r="E976" i="2"/>
  <c r="C976" i="2"/>
  <c r="B976" i="2"/>
  <c r="F976" i="2"/>
  <c r="D976" i="2"/>
  <c r="H709" i="1"/>
  <c r="F709" i="1"/>
  <c r="E709" i="1"/>
  <c r="L709" i="1"/>
  <c r="I709" i="1"/>
  <c r="A710" i="1" s="1"/>
  <c r="D709" i="1"/>
  <c r="K709" i="1"/>
  <c r="C709" i="1"/>
  <c r="B709" i="1"/>
  <c r="J709" i="1"/>
  <c r="D710" i="1" l="1"/>
  <c r="H710" i="1"/>
  <c r="B710" i="1"/>
  <c r="L710" i="1"/>
  <c r="F710" i="1"/>
  <c r="E710" i="1"/>
  <c r="J710" i="1"/>
  <c r="I710" i="1"/>
  <c r="A711" i="1" s="1"/>
  <c r="C710" i="1"/>
  <c r="K710" i="1"/>
  <c r="F977" i="2"/>
  <c r="C977" i="2"/>
  <c r="D977" i="2"/>
  <c r="G977" i="2"/>
  <c r="A978" i="2" s="1"/>
  <c r="E977" i="2"/>
  <c r="B977" i="2"/>
  <c r="E978" i="2" l="1"/>
  <c r="C978" i="2"/>
  <c r="D978" i="2"/>
  <c r="B978" i="2"/>
  <c r="F978" i="2"/>
  <c r="G978" i="2"/>
  <c r="A979" i="2" s="1"/>
  <c r="D711" i="1"/>
  <c r="H711" i="1"/>
  <c r="B711" i="1"/>
  <c r="L711" i="1"/>
  <c r="I711" i="1"/>
  <c r="A712" i="1" s="1"/>
  <c r="C711" i="1"/>
  <c r="K711" i="1"/>
  <c r="E711" i="1"/>
  <c r="F711" i="1"/>
  <c r="J711" i="1"/>
  <c r="E712" i="1" l="1"/>
  <c r="H712" i="1"/>
  <c r="B712" i="1"/>
  <c r="K712" i="1"/>
  <c r="D712" i="1"/>
  <c r="F712" i="1"/>
  <c r="J712" i="1"/>
  <c r="I712" i="1"/>
  <c r="A713" i="1" s="1"/>
  <c r="C712" i="1"/>
  <c r="L712" i="1"/>
  <c r="E979" i="2"/>
  <c r="G979" i="2"/>
  <c r="A980" i="2" s="1"/>
  <c r="F979" i="2"/>
  <c r="D979" i="2"/>
  <c r="C979" i="2"/>
  <c r="B979" i="2"/>
  <c r="F980" i="2" l="1"/>
  <c r="C980" i="2"/>
  <c r="B980" i="2"/>
  <c r="G980" i="2"/>
  <c r="A981" i="2" s="1"/>
  <c r="D980" i="2"/>
  <c r="E980" i="2"/>
  <c r="H713" i="1"/>
  <c r="D713" i="1"/>
  <c r="F713" i="1"/>
  <c r="L713" i="1"/>
  <c r="I713" i="1"/>
  <c r="A714" i="1" s="1"/>
  <c r="E713" i="1"/>
  <c r="K713" i="1"/>
  <c r="C713" i="1"/>
  <c r="B713" i="1"/>
  <c r="J713" i="1"/>
  <c r="E714" i="1" l="1"/>
  <c r="C714" i="1"/>
  <c r="B714" i="1"/>
  <c r="L714" i="1"/>
  <c r="F714" i="1"/>
  <c r="H714" i="1"/>
  <c r="J714" i="1"/>
  <c r="I714" i="1"/>
  <c r="A715" i="1" s="1"/>
  <c r="D714" i="1"/>
  <c r="K714" i="1"/>
  <c r="D981" i="2"/>
  <c r="G981" i="2"/>
  <c r="A982" i="2" s="1"/>
  <c r="F981" i="2"/>
  <c r="B981" i="2"/>
  <c r="C981" i="2"/>
  <c r="E981" i="2"/>
  <c r="F982" i="2" l="1"/>
  <c r="G982" i="2"/>
  <c r="A983" i="2" s="1"/>
  <c r="E982" i="2"/>
  <c r="B982" i="2"/>
  <c r="C982" i="2"/>
  <c r="D982" i="2"/>
  <c r="F715" i="1"/>
  <c r="C715" i="1"/>
  <c r="B715" i="1"/>
  <c r="L715" i="1"/>
  <c r="I715" i="1"/>
  <c r="A716" i="1" s="1"/>
  <c r="D715" i="1"/>
  <c r="K715" i="1"/>
  <c r="E715" i="1"/>
  <c r="H715" i="1"/>
  <c r="J715" i="1"/>
  <c r="F716" i="1" l="1"/>
  <c r="C716" i="1"/>
  <c r="B716" i="1"/>
  <c r="L716" i="1"/>
  <c r="D716" i="1"/>
  <c r="H716" i="1"/>
  <c r="J716" i="1"/>
  <c r="I716" i="1"/>
  <c r="A717" i="1" s="1"/>
  <c r="E716" i="1"/>
  <c r="K716" i="1"/>
  <c r="D983" i="2"/>
  <c r="E983" i="2"/>
  <c r="B983" i="2"/>
  <c r="G983" i="2"/>
  <c r="A984" i="2" s="1"/>
  <c r="C983" i="2"/>
  <c r="F983" i="2"/>
  <c r="F984" i="2" l="1"/>
  <c r="D984" i="2"/>
  <c r="B984" i="2"/>
  <c r="E984" i="2"/>
  <c r="G984" i="2"/>
  <c r="A985" i="2" s="1"/>
  <c r="C984" i="2"/>
  <c r="H717" i="1"/>
  <c r="E717" i="1"/>
  <c r="B717" i="1"/>
  <c r="K717" i="1"/>
  <c r="I717" i="1"/>
  <c r="A718" i="1" s="1"/>
  <c r="F717" i="1"/>
  <c r="L717" i="1"/>
  <c r="C717" i="1"/>
  <c r="D717" i="1"/>
  <c r="J717" i="1"/>
  <c r="H718" i="1" l="1"/>
  <c r="D718" i="1"/>
  <c r="B718" i="1"/>
  <c r="L718" i="1"/>
  <c r="F718" i="1"/>
  <c r="C718" i="1"/>
  <c r="J718" i="1"/>
  <c r="I718" i="1"/>
  <c r="A719" i="1" s="1"/>
  <c r="E718" i="1"/>
  <c r="K718" i="1"/>
  <c r="D985" i="2"/>
  <c r="E985" i="2"/>
  <c r="G985" i="2"/>
  <c r="A986" i="2" s="1"/>
  <c r="B985" i="2"/>
  <c r="F985" i="2"/>
  <c r="C985" i="2"/>
  <c r="F986" i="2" l="1"/>
  <c r="D986" i="2"/>
  <c r="G986" i="2"/>
  <c r="A987" i="2" s="1"/>
  <c r="B986" i="2"/>
  <c r="C986" i="2"/>
  <c r="E986" i="2"/>
  <c r="H719" i="1"/>
  <c r="D719" i="1"/>
  <c r="B719" i="1"/>
  <c r="L719" i="1"/>
  <c r="I719" i="1"/>
  <c r="A720" i="1" s="1"/>
  <c r="F719" i="1"/>
  <c r="K719" i="1"/>
  <c r="E719" i="1"/>
  <c r="C719" i="1"/>
  <c r="J719" i="1"/>
  <c r="H720" i="1" l="1"/>
  <c r="E720" i="1"/>
  <c r="B720" i="1"/>
  <c r="K720" i="1"/>
  <c r="D720" i="1"/>
  <c r="C720" i="1"/>
  <c r="J720" i="1"/>
  <c r="I720" i="1"/>
  <c r="A721" i="1" s="1"/>
  <c r="F720" i="1"/>
  <c r="L720" i="1"/>
  <c r="D987" i="2"/>
  <c r="C987" i="2"/>
  <c r="B987" i="2"/>
  <c r="E987" i="2"/>
  <c r="F987" i="2"/>
  <c r="G987" i="2"/>
  <c r="A988" i="2" s="1"/>
  <c r="F988" i="2" l="1"/>
  <c r="C988" i="2"/>
  <c r="B988" i="2"/>
  <c r="G988" i="2"/>
  <c r="A989" i="2" s="1"/>
  <c r="D988" i="2"/>
  <c r="E988" i="2"/>
  <c r="H721" i="1"/>
  <c r="E721" i="1"/>
  <c r="D721" i="1"/>
  <c r="L721" i="1"/>
  <c r="I721" i="1"/>
  <c r="A722" i="1" s="1"/>
  <c r="F721" i="1"/>
  <c r="K721" i="1"/>
  <c r="C721" i="1"/>
  <c r="B721" i="1"/>
  <c r="J721" i="1"/>
  <c r="C722" i="1" l="1"/>
  <c r="E722" i="1"/>
  <c r="B722" i="1"/>
  <c r="L722" i="1"/>
  <c r="F722" i="1"/>
  <c r="D722" i="1"/>
  <c r="J722" i="1"/>
  <c r="I722" i="1"/>
  <c r="A723" i="1" s="1"/>
  <c r="H722" i="1"/>
  <c r="K722" i="1"/>
  <c r="D989" i="2"/>
  <c r="G989" i="2"/>
  <c r="A990" i="2" s="1"/>
  <c r="F989" i="2"/>
  <c r="B989" i="2"/>
  <c r="C989" i="2"/>
  <c r="E989" i="2"/>
  <c r="F990" i="2" l="1"/>
  <c r="G990" i="2"/>
  <c r="A991" i="2" s="1"/>
  <c r="E990" i="2"/>
  <c r="B990" i="2"/>
  <c r="C990" i="2"/>
  <c r="D990" i="2"/>
  <c r="C723" i="1"/>
  <c r="F723" i="1"/>
  <c r="B723" i="1"/>
  <c r="K723" i="1"/>
  <c r="I723" i="1"/>
  <c r="A724" i="1" s="1"/>
  <c r="H723" i="1"/>
  <c r="L723" i="1"/>
  <c r="E723" i="1"/>
  <c r="D723" i="1"/>
  <c r="J723" i="1"/>
  <c r="C724" i="1" l="1"/>
  <c r="F724" i="1"/>
  <c r="B724" i="1"/>
  <c r="K724" i="1"/>
  <c r="D724" i="1"/>
  <c r="E724" i="1"/>
  <c r="J724" i="1"/>
  <c r="I724" i="1"/>
  <c r="A725" i="1" s="1"/>
  <c r="H724" i="1"/>
  <c r="L724" i="1"/>
  <c r="D991" i="2"/>
  <c r="E991" i="2"/>
  <c r="B991" i="2"/>
  <c r="G991" i="2"/>
  <c r="A992" i="2" s="1"/>
  <c r="C991" i="2"/>
  <c r="F991" i="2"/>
  <c r="F992" i="2" l="1"/>
  <c r="D992" i="2"/>
  <c r="B992" i="2"/>
  <c r="E992" i="2"/>
  <c r="G992" i="2"/>
  <c r="A993" i="2" s="1"/>
  <c r="C992" i="2"/>
  <c r="H725" i="1"/>
  <c r="F725" i="1"/>
  <c r="B725" i="1"/>
  <c r="L725" i="1"/>
  <c r="I725" i="1"/>
  <c r="A726" i="1" s="1"/>
  <c r="D725" i="1"/>
  <c r="K725" i="1"/>
  <c r="C725" i="1"/>
  <c r="E725" i="1"/>
  <c r="J725" i="1"/>
  <c r="I726" i="1" l="1"/>
  <c r="A727" i="1" s="1"/>
  <c r="F726" i="1"/>
  <c r="C726" i="1"/>
  <c r="E726" i="1"/>
  <c r="K726" i="1"/>
  <c r="J726" i="1"/>
  <c r="D726" i="1"/>
  <c r="B726" i="1"/>
  <c r="H726" i="1"/>
  <c r="L726" i="1"/>
  <c r="D993" i="2"/>
  <c r="E993" i="2"/>
  <c r="G993" i="2"/>
  <c r="A994" i="2" s="1"/>
  <c r="B993" i="2"/>
  <c r="F993" i="2"/>
  <c r="C993" i="2"/>
  <c r="F994" i="2" l="1"/>
  <c r="D994" i="2"/>
  <c r="G994" i="2"/>
  <c r="A995" i="2" s="1"/>
  <c r="B994" i="2"/>
  <c r="C994" i="2"/>
  <c r="E994" i="2"/>
  <c r="D727" i="1"/>
  <c r="H727" i="1"/>
  <c r="B727" i="1"/>
  <c r="L727" i="1"/>
  <c r="I727" i="1"/>
  <c r="A728" i="1" s="1"/>
  <c r="C727" i="1"/>
  <c r="K727" i="1"/>
  <c r="E727" i="1"/>
  <c r="F727" i="1"/>
  <c r="J727" i="1"/>
  <c r="E728" i="1" l="1"/>
  <c r="H728" i="1"/>
  <c r="B728" i="1"/>
  <c r="D728" i="1"/>
  <c r="F728" i="1"/>
  <c r="K728" i="1"/>
  <c r="I728" i="1"/>
  <c r="A729" i="1" s="1"/>
  <c r="C728" i="1"/>
  <c r="L728" i="1"/>
  <c r="J728" i="1"/>
  <c r="D995" i="2"/>
  <c r="C995" i="2"/>
  <c r="B995" i="2"/>
  <c r="E995" i="2"/>
  <c r="F995" i="2"/>
  <c r="G995" i="2"/>
  <c r="A996" i="2" s="1"/>
  <c r="F996" i="2" l="1"/>
  <c r="C996" i="2"/>
  <c r="B996" i="2"/>
  <c r="G996" i="2"/>
  <c r="A997" i="2" s="1"/>
  <c r="D996" i="2"/>
  <c r="E996" i="2"/>
  <c r="H729" i="1"/>
  <c r="D729" i="1"/>
  <c r="B729" i="1"/>
  <c r="L729" i="1"/>
  <c r="I729" i="1"/>
  <c r="A730" i="1" s="1"/>
  <c r="C729" i="1"/>
  <c r="E729" i="1"/>
  <c r="F729" i="1"/>
  <c r="K729" i="1"/>
  <c r="J729" i="1"/>
  <c r="E730" i="1" l="1"/>
  <c r="C730" i="1"/>
  <c r="B730" i="1"/>
  <c r="L730" i="1"/>
  <c r="I730" i="1"/>
  <c r="A731" i="1" s="1"/>
  <c r="F730" i="1"/>
  <c r="D730" i="1"/>
  <c r="H730" i="1"/>
  <c r="K730" i="1"/>
  <c r="J730" i="1"/>
  <c r="D997" i="2"/>
  <c r="G997" i="2"/>
  <c r="A998" i="2" s="1"/>
  <c r="F997" i="2"/>
  <c r="B997" i="2"/>
  <c r="C997" i="2"/>
  <c r="E997" i="2"/>
  <c r="F731" i="1" l="1"/>
  <c r="C731" i="1"/>
  <c r="B731" i="1"/>
  <c r="L731" i="1"/>
  <c r="I731" i="1"/>
  <c r="A732" i="1" s="1"/>
  <c r="E731" i="1"/>
  <c r="D731" i="1"/>
  <c r="H731" i="1"/>
  <c r="K731" i="1"/>
  <c r="J731" i="1"/>
  <c r="C998" i="2"/>
  <c r="D998" i="2"/>
  <c r="G998" i="2"/>
  <c r="A999" i="2" s="1"/>
  <c r="B998" i="2"/>
  <c r="F998" i="2"/>
  <c r="E998" i="2"/>
  <c r="D999" i="2" l="1"/>
  <c r="E999" i="2"/>
  <c r="B999" i="2"/>
  <c r="G999" i="2"/>
  <c r="A1000" i="2" s="1"/>
  <c r="C999" i="2"/>
  <c r="F999" i="2"/>
  <c r="F732" i="1"/>
  <c r="C732" i="1"/>
  <c r="B732" i="1"/>
  <c r="L732" i="1"/>
  <c r="I732" i="1"/>
  <c r="A733" i="1" s="1"/>
  <c r="D732" i="1"/>
  <c r="E732" i="1"/>
  <c r="H732" i="1"/>
  <c r="K732" i="1"/>
  <c r="J732" i="1"/>
  <c r="I733" i="1" l="1"/>
  <c r="A734" i="1" s="1"/>
  <c r="C733" i="1"/>
  <c r="F733" i="1"/>
  <c r="D733" i="1"/>
  <c r="L733" i="1"/>
  <c r="J733" i="1"/>
  <c r="H733" i="1"/>
  <c r="E733" i="1"/>
  <c r="B733" i="1"/>
  <c r="K733" i="1"/>
  <c r="F1000" i="2"/>
  <c r="D1000" i="2"/>
  <c r="B1000" i="2"/>
  <c r="G1000" i="2"/>
  <c r="A1001" i="2" s="1"/>
  <c r="E1000" i="2"/>
  <c r="C1000" i="2"/>
  <c r="I734" i="1" l="1"/>
  <c r="A735" i="1" s="1"/>
  <c r="F734" i="1"/>
  <c r="E734" i="1"/>
  <c r="C734" i="1"/>
  <c r="K734" i="1"/>
  <c r="J734" i="1"/>
  <c r="H734" i="1"/>
  <c r="D734" i="1"/>
  <c r="B734" i="1"/>
  <c r="L734" i="1"/>
  <c r="D1001" i="2"/>
  <c r="E1001" i="2"/>
  <c r="G1001" i="2"/>
  <c r="A1002" i="2" s="1"/>
  <c r="B1001" i="2"/>
  <c r="F1001" i="2"/>
  <c r="C1001" i="2"/>
  <c r="F1002" i="2" l="1"/>
  <c r="D1002" i="2"/>
  <c r="G1002" i="2"/>
  <c r="A1003" i="2" s="1"/>
  <c r="B1002" i="2"/>
  <c r="E1002" i="2"/>
  <c r="C1002" i="2"/>
  <c r="H735" i="1"/>
  <c r="D735" i="1"/>
  <c r="B735" i="1"/>
  <c r="L735" i="1"/>
  <c r="I735" i="1"/>
  <c r="A736" i="1" s="1"/>
  <c r="E735" i="1"/>
  <c r="F735" i="1"/>
  <c r="C735" i="1"/>
  <c r="K735" i="1"/>
  <c r="J735" i="1"/>
  <c r="H736" i="1" l="1"/>
  <c r="E736" i="1"/>
  <c r="B736" i="1"/>
  <c r="K736" i="1"/>
  <c r="I736" i="1"/>
  <c r="A737" i="1" s="1"/>
  <c r="D736" i="1"/>
  <c r="F736" i="1"/>
  <c r="C736" i="1"/>
  <c r="L736" i="1"/>
  <c r="J736" i="1"/>
  <c r="D1003" i="2"/>
  <c r="C1003" i="2"/>
  <c r="B1003" i="2"/>
  <c r="E1003" i="2"/>
  <c r="G1003" i="2"/>
  <c r="A1004" i="2" s="1"/>
  <c r="F1003" i="2"/>
  <c r="F1004" i="2" l="1"/>
  <c r="C1004" i="2"/>
  <c r="B1004" i="2"/>
  <c r="D1004" i="2"/>
  <c r="G1004" i="2"/>
  <c r="A1005" i="2" s="1"/>
  <c r="E1004" i="2"/>
  <c r="H737" i="1"/>
  <c r="E737" i="1"/>
  <c r="B737" i="1"/>
  <c r="L737" i="1"/>
  <c r="I737" i="1"/>
  <c r="A738" i="1" s="1"/>
  <c r="C737" i="1"/>
  <c r="F737" i="1"/>
  <c r="D737" i="1"/>
  <c r="K737" i="1"/>
  <c r="J737" i="1"/>
  <c r="C738" i="1" l="1"/>
  <c r="E738" i="1"/>
  <c r="B738" i="1"/>
  <c r="L738" i="1"/>
  <c r="I738" i="1"/>
  <c r="A739" i="1" s="1"/>
  <c r="F738" i="1"/>
  <c r="H738" i="1"/>
  <c r="D738" i="1"/>
  <c r="K738" i="1"/>
  <c r="J738" i="1"/>
  <c r="C1005" i="2"/>
  <c r="E1005" i="2"/>
  <c r="D1005" i="2"/>
  <c r="G1005" i="2"/>
  <c r="A1006" i="2" s="1"/>
  <c r="F1005" i="2"/>
  <c r="B1005" i="2"/>
  <c r="C739" i="1" l="1"/>
  <c r="F739" i="1"/>
  <c r="B739" i="1"/>
  <c r="K739" i="1"/>
  <c r="I739" i="1"/>
  <c r="A740" i="1" s="1"/>
  <c r="E739" i="1"/>
  <c r="H739" i="1"/>
  <c r="D739" i="1"/>
  <c r="L739" i="1"/>
  <c r="J739" i="1"/>
  <c r="C1006" i="2"/>
  <c r="D1006" i="2"/>
  <c r="F1006" i="2"/>
  <c r="G1006" i="2"/>
  <c r="A1007" i="2" s="1"/>
  <c r="E1006" i="2"/>
  <c r="B1006" i="2"/>
  <c r="C740" i="1" l="1"/>
  <c r="F740" i="1"/>
  <c r="B740" i="1"/>
  <c r="K740" i="1"/>
  <c r="I740" i="1"/>
  <c r="A741" i="1" s="1"/>
  <c r="D740" i="1"/>
  <c r="H740" i="1"/>
  <c r="E740" i="1"/>
  <c r="L740" i="1"/>
  <c r="J740" i="1"/>
  <c r="D1007" i="2"/>
  <c r="E1007" i="2"/>
  <c r="B1007" i="2"/>
  <c r="G1007" i="2"/>
  <c r="A1008" i="2" s="1"/>
  <c r="F1007" i="2"/>
  <c r="C1007" i="2"/>
  <c r="H741" i="1" l="1"/>
  <c r="F741" i="1"/>
  <c r="B741" i="1"/>
  <c r="L741" i="1"/>
  <c r="I741" i="1"/>
  <c r="A742" i="1" s="1"/>
  <c r="C741" i="1"/>
  <c r="D741" i="1"/>
  <c r="E741" i="1"/>
  <c r="K741" i="1"/>
  <c r="J741" i="1"/>
  <c r="F1008" i="2"/>
  <c r="D1008" i="2"/>
  <c r="B1008" i="2"/>
  <c r="G1008" i="2"/>
  <c r="A1009" i="2" s="1"/>
  <c r="E1008" i="2"/>
  <c r="C1008" i="2"/>
  <c r="D742" i="1" l="1"/>
  <c r="H742" i="1"/>
  <c r="B742" i="1"/>
  <c r="L742" i="1"/>
  <c r="I742" i="1"/>
  <c r="A743" i="1" s="1"/>
  <c r="F742" i="1"/>
  <c r="C742" i="1"/>
  <c r="E742" i="1"/>
  <c r="K742" i="1"/>
  <c r="J742" i="1"/>
  <c r="D1009" i="2"/>
  <c r="E1009" i="2"/>
  <c r="G1009" i="2"/>
  <c r="A1010" i="2" s="1"/>
  <c r="B1009" i="2"/>
  <c r="F1009" i="2"/>
  <c r="C1009" i="2"/>
  <c r="F1010" i="2" l="1"/>
  <c r="D1010" i="2"/>
  <c r="G1010" i="2"/>
  <c r="A1011" i="2" s="1"/>
  <c r="B1010" i="2"/>
  <c r="E1010" i="2"/>
  <c r="C1010" i="2"/>
  <c r="I743" i="1"/>
  <c r="A744" i="1" s="1"/>
  <c r="E743" i="1"/>
  <c r="C743" i="1"/>
  <c r="F743" i="1"/>
  <c r="K743" i="1"/>
  <c r="J743" i="1"/>
  <c r="D743" i="1"/>
  <c r="H743" i="1"/>
  <c r="B743" i="1"/>
  <c r="L743" i="1"/>
  <c r="I744" i="1" l="1"/>
  <c r="A745" i="1" s="1"/>
  <c r="D744" i="1"/>
  <c r="C744" i="1"/>
  <c r="F744" i="1"/>
  <c r="L744" i="1"/>
  <c r="J744" i="1"/>
  <c r="E744" i="1"/>
  <c r="H744" i="1"/>
  <c r="B744" i="1"/>
  <c r="K744" i="1"/>
  <c r="D1011" i="2"/>
  <c r="C1011" i="2"/>
  <c r="B1011" i="2"/>
  <c r="E1011" i="2"/>
  <c r="G1011" i="2"/>
  <c r="A1012" i="2" s="1"/>
  <c r="F1011" i="2"/>
  <c r="F1012" i="2" l="1"/>
  <c r="C1012" i="2"/>
  <c r="B1012" i="2"/>
  <c r="D1012" i="2"/>
  <c r="G1012" i="2"/>
  <c r="A1013" i="2" s="1"/>
  <c r="E1012" i="2"/>
  <c r="I745" i="1"/>
  <c r="A746" i="1" s="1"/>
  <c r="C745" i="1"/>
  <c r="E745" i="1"/>
  <c r="F745" i="1"/>
  <c r="K745" i="1"/>
  <c r="J745" i="1"/>
  <c r="H745" i="1"/>
  <c r="D745" i="1"/>
  <c r="B745" i="1"/>
  <c r="L745" i="1"/>
  <c r="I746" i="1" l="1"/>
  <c r="A747" i="1" s="1"/>
  <c r="F746" i="1"/>
  <c r="D746" i="1"/>
  <c r="H746" i="1"/>
  <c r="K746" i="1"/>
  <c r="J746" i="1"/>
  <c r="E746" i="1"/>
  <c r="C746" i="1"/>
  <c r="B746" i="1"/>
  <c r="L746" i="1"/>
  <c r="D1013" i="2"/>
  <c r="G1013" i="2"/>
  <c r="A1014" i="2" s="1"/>
  <c r="F1013" i="2"/>
  <c r="B1013" i="2"/>
  <c r="C1013" i="2"/>
  <c r="E1013" i="2"/>
  <c r="I747" i="1" l="1"/>
  <c r="A748" i="1" s="1"/>
  <c r="E747" i="1"/>
  <c r="D747" i="1"/>
  <c r="H747" i="1"/>
  <c r="K747" i="1"/>
  <c r="J747" i="1"/>
  <c r="F747" i="1"/>
  <c r="C747" i="1"/>
  <c r="B747" i="1"/>
  <c r="L747" i="1"/>
  <c r="F1014" i="2"/>
  <c r="G1014" i="2"/>
  <c r="A1015" i="2" s="1"/>
  <c r="E1014" i="2"/>
  <c r="B1014" i="2"/>
  <c r="C1014" i="2"/>
  <c r="D1014" i="2"/>
  <c r="F748" i="1" l="1"/>
  <c r="C748" i="1"/>
  <c r="B748" i="1"/>
  <c r="L748" i="1"/>
  <c r="I748" i="1"/>
  <c r="A749" i="1" s="1"/>
  <c r="D748" i="1"/>
  <c r="E748" i="1"/>
  <c r="H748" i="1"/>
  <c r="K748" i="1"/>
  <c r="J748" i="1"/>
  <c r="G1015" i="2"/>
  <c r="A1016" i="2" s="1"/>
  <c r="F1015" i="2"/>
  <c r="C1015" i="2"/>
  <c r="D1015" i="2"/>
  <c r="E1015" i="2"/>
  <c r="B1015" i="2"/>
  <c r="G1016" i="2" l="1"/>
  <c r="A1017" i="2" s="1"/>
  <c r="E1016" i="2"/>
  <c r="C1016" i="2"/>
  <c r="F1016" i="2"/>
  <c r="D1016" i="2"/>
  <c r="B1016" i="2"/>
  <c r="H749" i="1"/>
  <c r="E749" i="1"/>
  <c r="B749" i="1"/>
  <c r="K749" i="1"/>
  <c r="I749" i="1"/>
  <c r="A750" i="1" s="1"/>
  <c r="C749" i="1"/>
  <c r="F749" i="1"/>
  <c r="D749" i="1"/>
  <c r="L749" i="1"/>
  <c r="J749" i="1"/>
  <c r="H750" i="1" l="1"/>
  <c r="D750" i="1"/>
  <c r="B750" i="1"/>
  <c r="L750" i="1"/>
  <c r="I750" i="1"/>
  <c r="A751" i="1" s="1"/>
  <c r="F750" i="1"/>
  <c r="E750" i="1"/>
  <c r="C750" i="1"/>
  <c r="K750" i="1"/>
  <c r="J750" i="1"/>
  <c r="F1017" i="2"/>
  <c r="C1017" i="2"/>
  <c r="D1017" i="2"/>
  <c r="E1017" i="2"/>
  <c r="G1017" i="2"/>
  <c r="A1018" i="2" s="1"/>
  <c r="B1017" i="2"/>
  <c r="E1018" i="2" l="1"/>
  <c r="C1018" i="2"/>
  <c r="F1018" i="2"/>
  <c r="D1018" i="2"/>
  <c r="G1018" i="2"/>
  <c r="A1019" i="2" s="1"/>
  <c r="B1018" i="2"/>
  <c r="I751" i="1"/>
  <c r="A752" i="1" s="1"/>
  <c r="E751" i="1"/>
  <c r="F751" i="1"/>
  <c r="C751" i="1"/>
  <c r="K751" i="1"/>
  <c r="J751" i="1"/>
  <c r="H751" i="1"/>
  <c r="D751" i="1"/>
  <c r="B751" i="1"/>
  <c r="L751" i="1"/>
  <c r="I752" i="1" l="1"/>
  <c r="A753" i="1" s="1"/>
  <c r="D752" i="1"/>
  <c r="F752" i="1"/>
  <c r="C752" i="1"/>
  <c r="L752" i="1"/>
  <c r="J752" i="1"/>
  <c r="H752" i="1"/>
  <c r="E752" i="1"/>
  <c r="B752" i="1"/>
  <c r="K752" i="1"/>
  <c r="E1019" i="2"/>
  <c r="G1019" i="2"/>
  <c r="A1020" i="2" s="1"/>
  <c r="F1019" i="2"/>
  <c r="D1019" i="2"/>
  <c r="C1019" i="2"/>
  <c r="B1019" i="2"/>
  <c r="I753" i="1" l="1"/>
  <c r="A754" i="1" s="1"/>
  <c r="F753" i="1"/>
  <c r="D753" i="1"/>
  <c r="H753" i="1"/>
  <c r="K753" i="1"/>
  <c r="J753" i="1"/>
  <c r="E753" i="1"/>
  <c r="C753" i="1"/>
  <c r="B753" i="1"/>
  <c r="L753" i="1"/>
  <c r="F1020" i="2"/>
  <c r="C1020" i="2"/>
  <c r="B1020" i="2"/>
  <c r="D1020" i="2"/>
  <c r="G1020" i="2"/>
  <c r="A1021" i="2" s="1"/>
  <c r="E1020" i="2"/>
  <c r="D1021" i="2" l="1"/>
  <c r="G1021" i="2"/>
  <c r="A1022" i="2" s="1"/>
  <c r="F1021" i="2"/>
  <c r="B1021" i="2"/>
  <c r="C1021" i="2"/>
  <c r="E1021" i="2"/>
  <c r="I754" i="1"/>
  <c r="A755" i="1" s="1"/>
  <c r="E754" i="1"/>
  <c r="C754" i="1"/>
  <c r="F754" i="1"/>
  <c r="K754" i="1"/>
  <c r="J754" i="1"/>
  <c r="D754" i="1"/>
  <c r="H754" i="1"/>
  <c r="B754" i="1"/>
  <c r="L754" i="1"/>
  <c r="I755" i="1" l="1"/>
  <c r="A756" i="1" s="1"/>
  <c r="D755" i="1"/>
  <c r="H755" i="1"/>
  <c r="E755" i="1"/>
  <c r="L755" i="1"/>
  <c r="J755" i="1"/>
  <c r="C755" i="1"/>
  <c r="F755" i="1"/>
  <c r="B755" i="1"/>
  <c r="K755" i="1"/>
  <c r="F1022" i="2"/>
  <c r="G1022" i="2"/>
  <c r="A1023" i="2" s="1"/>
  <c r="E1022" i="2"/>
  <c r="B1022" i="2"/>
  <c r="C1022" i="2"/>
  <c r="D1022" i="2"/>
  <c r="H756" i="1" l="1"/>
  <c r="E756" i="1"/>
  <c r="B756" i="1"/>
  <c r="K756" i="1"/>
  <c r="I756" i="1"/>
  <c r="A757" i="1" s="1"/>
  <c r="C756" i="1"/>
  <c r="F756" i="1"/>
  <c r="D756" i="1"/>
  <c r="L756" i="1"/>
  <c r="J756" i="1"/>
  <c r="G1023" i="2"/>
  <c r="A1024" i="2" s="1"/>
  <c r="F1023" i="2"/>
  <c r="C1023" i="2"/>
  <c r="D1023" i="2"/>
  <c r="E1023" i="2"/>
  <c r="B1023" i="2"/>
  <c r="G1024" i="2" l="1"/>
  <c r="A1025" i="2" s="1"/>
  <c r="E1024" i="2"/>
  <c r="C1024" i="2"/>
  <c r="F1024" i="2"/>
  <c r="D1024" i="2"/>
  <c r="B1024" i="2"/>
  <c r="E757" i="1"/>
  <c r="C757" i="1"/>
  <c r="B757" i="1"/>
  <c r="L757" i="1"/>
  <c r="I757" i="1"/>
  <c r="A758" i="1" s="1"/>
  <c r="F757" i="1"/>
  <c r="D757" i="1"/>
  <c r="H757" i="1"/>
  <c r="K757" i="1"/>
  <c r="J757" i="1"/>
  <c r="D758" i="1" l="1"/>
  <c r="H758" i="1"/>
  <c r="B758" i="1"/>
  <c r="L758" i="1"/>
  <c r="I758" i="1"/>
  <c r="A759" i="1" s="1"/>
  <c r="E758" i="1"/>
  <c r="C758" i="1"/>
  <c r="F758" i="1"/>
  <c r="K758" i="1"/>
  <c r="J758" i="1"/>
  <c r="F1025" i="2"/>
  <c r="C1025" i="2"/>
  <c r="D1025" i="2"/>
  <c r="E1025" i="2"/>
  <c r="G1025" i="2"/>
  <c r="A1026" i="2" s="1"/>
  <c r="B1025" i="2"/>
  <c r="E1026" i="2" l="1"/>
  <c r="C1026" i="2"/>
  <c r="F1026" i="2"/>
  <c r="D1026" i="2"/>
  <c r="G1026" i="2"/>
  <c r="A1027" i="2" s="1"/>
  <c r="B1026" i="2"/>
  <c r="I759" i="1"/>
  <c r="A760" i="1" s="1"/>
  <c r="D759" i="1"/>
  <c r="H759" i="1"/>
  <c r="E759" i="1"/>
  <c r="K759" i="1"/>
  <c r="J759" i="1"/>
  <c r="C759" i="1"/>
  <c r="F759" i="1"/>
  <c r="B759" i="1"/>
  <c r="L759" i="1"/>
  <c r="I760" i="1" l="1"/>
  <c r="A761" i="1" s="1"/>
  <c r="C760" i="1"/>
  <c r="F760" i="1"/>
  <c r="D760" i="1"/>
  <c r="L760" i="1"/>
  <c r="J760" i="1"/>
  <c r="H760" i="1"/>
  <c r="E760" i="1"/>
  <c r="B760" i="1"/>
  <c r="K760" i="1"/>
  <c r="E1027" i="2"/>
  <c r="G1027" i="2"/>
  <c r="A1028" i="2" s="1"/>
  <c r="F1027" i="2"/>
  <c r="D1027" i="2"/>
  <c r="C1027" i="2"/>
  <c r="B1027" i="2"/>
  <c r="I761" i="1" l="1"/>
  <c r="A762" i="1" s="1"/>
  <c r="F761" i="1"/>
  <c r="D761" i="1"/>
  <c r="H761" i="1"/>
  <c r="K761" i="1"/>
  <c r="J761" i="1"/>
  <c r="E761" i="1"/>
  <c r="C761" i="1"/>
  <c r="B761" i="1"/>
  <c r="L761" i="1"/>
  <c r="F1028" i="2"/>
  <c r="C1028" i="2"/>
  <c r="B1028" i="2"/>
  <c r="D1028" i="2"/>
  <c r="G1028" i="2"/>
  <c r="A1029" i="2" s="1"/>
  <c r="E1028" i="2"/>
  <c r="D1029" i="2" l="1"/>
  <c r="G1029" i="2"/>
  <c r="A1030" i="2" s="1"/>
  <c r="F1029" i="2"/>
  <c r="B1029" i="2"/>
  <c r="C1029" i="2"/>
  <c r="E1029" i="2"/>
  <c r="I762" i="1"/>
  <c r="A763" i="1" s="1"/>
  <c r="E762" i="1"/>
  <c r="C762" i="1"/>
  <c r="F762" i="1"/>
  <c r="K762" i="1"/>
  <c r="J762" i="1"/>
  <c r="D762" i="1"/>
  <c r="H762" i="1"/>
  <c r="B762" i="1"/>
  <c r="L762" i="1"/>
  <c r="I763" i="1" l="1"/>
  <c r="A764" i="1" s="1"/>
  <c r="D763" i="1"/>
  <c r="H763" i="1"/>
  <c r="E763" i="1"/>
  <c r="K763" i="1"/>
  <c r="J763" i="1"/>
  <c r="C763" i="1"/>
  <c r="F763" i="1"/>
  <c r="B763" i="1"/>
  <c r="L763" i="1"/>
  <c r="F1030" i="2"/>
  <c r="G1030" i="2"/>
  <c r="A1031" i="2" s="1"/>
  <c r="E1030" i="2"/>
  <c r="B1030" i="2"/>
  <c r="C1030" i="2"/>
  <c r="D1030" i="2"/>
  <c r="H764" i="1" l="1"/>
  <c r="E764" i="1"/>
  <c r="B764" i="1"/>
  <c r="L764" i="1"/>
  <c r="I764" i="1"/>
  <c r="A765" i="1" s="1"/>
  <c r="C764" i="1"/>
  <c r="F764" i="1"/>
  <c r="D764" i="1"/>
  <c r="K764" i="1"/>
  <c r="J764" i="1"/>
  <c r="G1031" i="2"/>
  <c r="A1032" i="2" s="1"/>
  <c r="F1031" i="2"/>
  <c r="C1031" i="2"/>
  <c r="D1031" i="2"/>
  <c r="E1031" i="2"/>
  <c r="B1031" i="2"/>
  <c r="G1032" i="2" l="1"/>
  <c r="A1033" i="2" s="1"/>
  <c r="E1032" i="2"/>
  <c r="C1032" i="2"/>
  <c r="F1032" i="2"/>
  <c r="D1032" i="2"/>
  <c r="B1032" i="2"/>
  <c r="E765" i="1"/>
  <c r="C765" i="1"/>
  <c r="B765" i="1"/>
  <c r="K765" i="1"/>
  <c r="I765" i="1"/>
  <c r="A766" i="1" s="1"/>
  <c r="F765" i="1"/>
  <c r="D765" i="1"/>
  <c r="H765" i="1"/>
  <c r="L765" i="1"/>
  <c r="J765" i="1"/>
  <c r="D766" i="1" l="1"/>
  <c r="H766" i="1"/>
  <c r="B766" i="1"/>
  <c r="L766" i="1"/>
  <c r="I766" i="1"/>
  <c r="A767" i="1" s="1"/>
  <c r="E766" i="1"/>
  <c r="C766" i="1"/>
  <c r="F766" i="1"/>
  <c r="K766" i="1"/>
  <c r="J766" i="1"/>
  <c r="F1033" i="2"/>
  <c r="C1033" i="2"/>
  <c r="D1033" i="2"/>
  <c r="E1033" i="2"/>
  <c r="G1033" i="2"/>
  <c r="A1034" i="2" s="1"/>
  <c r="B1033" i="2"/>
  <c r="E1034" i="2" l="1"/>
  <c r="C1034" i="2"/>
  <c r="F1034" i="2"/>
  <c r="D1034" i="2"/>
  <c r="G1034" i="2"/>
  <c r="A1035" i="2" s="1"/>
  <c r="B1034" i="2"/>
  <c r="I767" i="1"/>
  <c r="A768" i="1" s="1"/>
  <c r="D767" i="1"/>
  <c r="H767" i="1"/>
  <c r="E767" i="1"/>
  <c r="K767" i="1"/>
  <c r="J767" i="1"/>
  <c r="C767" i="1"/>
  <c r="F767" i="1"/>
  <c r="B767" i="1"/>
  <c r="L767" i="1"/>
  <c r="I768" i="1" l="1"/>
  <c r="A769" i="1" s="1"/>
  <c r="C768" i="1"/>
  <c r="F768" i="1"/>
  <c r="D768" i="1"/>
  <c r="L768" i="1"/>
  <c r="J768" i="1"/>
  <c r="H768" i="1"/>
  <c r="E768" i="1"/>
  <c r="B768" i="1"/>
  <c r="K768" i="1"/>
  <c r="E1035" i="2"/>
  <c r="G1035" i="2"/>
  <c r="A1036" i="2" s="1"/>
  <c r="F1035" i="2"/>
  <c r="D1035" i="2"/>
  <c r="C1035" i="2"/>
  <c r="B1035" i="2"/>
  <c r="I769" i="1" l="1"/>
  <c r="A770" i="1" s="1"/>
  <c r="F769" i="1"/>
  <c r="D769" i="1"/>
  <c r="H769" i="1"/>
  <c r="K769" i="1"/>
  <c r="J769" i="1"/>
  <c r="E769" i="1"/>
  <c r="C769" i="1"/>
  <c r="B769" i="1"/>
  <c r="L769" i="1"/>
  <c r="F1036" i="2"/>
  <c r="C1036" i="2"/>
  <c r="B1036" i="2"/>
  <c r="D1036" i="2"/>
  <c r="G1036" i="2"/>
  <c r="A1037" i="2" s="1"/>
  <c r="E1036" i="2"/>
  <c r="D1037" i="2" l="1"/>
  <c r="G1037" i="2"/>
  <c r="A1038" i="2" s="1"/>
  <c r="F1037" i="2"/>
  <c r="B1037" i="2"/>
  <c r="C1037" i="2"/>
  <c r="E1037" i="2"/>
  <c r="I770" i="1"/>
  <c r="A771" i="1" s="1"/>
  <c r="E770" i="1"/>
  <c r="C770" i="1"/>
  <c r="F770" i="1"/>
  <c r="K770" i="1"/>
  <c r="J770" i="1"/>
  <c r="D770" i="1"/>
  <c r="H770" i="1"/>
  <c r="B770" i="1"/>
  <c r="L770" i="1"/>
  <c r="I771" i="1" l="1"/>
  <c r="A772" i="1" s="1"/>
  <c r="D771" i="1"/>
  <c r="H771" i="1"/>
  <c r="E771" i="1"/>
  <c r="L771" i="1"/>
  <c r="J771" i="1"/>
  <c r="C771" i="1"/>
  <c r="F771" i="1"/>
  <c r="B771" i="1"/>
  <c r="K771" i="1"/>
  <c r="F1038" i="2"/>
  <c r="G1038" i="2"/>
  <c r="A1039" i="2" s="1"/>
  <c r="E1038" i="2"/>
  <c r="B1038" i="2"/>
  <c r="C1038" i="2"/>
  <c r="D1038" i="2"/>
  <c r="H772" i="1" l="1"/>
  <c r="E772" i="1"/>
  <c r="B772" i="1"/>
  <c r="K772" i="1"/>
  <c r="I772" i="1"/>
  <c r="A773" i="1" s="1"/>
  <c r="C772" i="1"/>
  <c r="F772" i="1"/>
  <c r="D772" i="1"/>
  <c r="L772" i="1"/>
  <c r="J772" i="1"/>
  <c r="G1039" i="2"/>
  <c r="A1040" i="2" s="1"/>
  <c r="F1039" i="2"/>
  <c r="C1039" i="2"/>
  <c r="D1039" i="2"/>
  <c r="E1039" i="2"/>
  <c r="B1039" i="2"/>
  <c r="G1040" i="2" l="1"/>
  <c r="A1041" i="2" s="1"/>
  <c r="E1040" i="2"/>
  <c r="C1040" i="2"/>
  <c r="F1040" i="2"/>
  <c r="D1040" i="2"/>
  <c r="B1040" i="2"/>
  <c r="E773" i="1"/>
  <c r="C773" i="1"/>
  <c r="B773" i="1"/>
  <c r="L773" i="1"/>
  <c r="I773" i="1"/>
  <c r="A774" i="1" s="1"/>
  <c r="F773" i="1"/>
  <c r="D773" i="1"/>
  <c r="H773" i="1"/>
  <c r="K773" i="1"/>
  <c r="J773" i="1"/>
  <c r="I774" i="1" l="1"/>
  <c r="A775" i="1" s="1"/>
  <c r="E774" i="1"/>
  <c r="C774" i="1"/>
  <c r="F774" i="1"/>
  <c r="K774" i="1"/>
  <c r="J774" i="1"/>
  <c r="D774" i="1"/>
  <c r="H774" i="1"/>
  <c r="B774" i="1"/>
  <c r="L774" i="1"/>
  <c r="F1041" i="2"/>
  <c r="C1041" i="2"/>
  <c r="D1041" i="2"/>
  <c r="E1041" i="2"/>
  <c r="G1041" i="2"/>
  <c r="A1042" i="2" s="1"/>
  <c r="B1041" i="2"/>
  <c r="E1042" i="2" l="1"/>
  <c r="C1042" i="2"/>
  <c r="F1042" i="2"/>
  <c r="D1042" i="2"/>
  <c r="G1042" i="2"/>
  <c r="A1043" i="2" s="1"/>
  <c r="B1042" i="2"/>
  <c r="I775" i="1"/>
  <c r="A776" i="1" s="1"/>
  <c r="D775" i="1"/>
  <c r="H775" i="1"/>
  <c r="E775" i="1"/>
  <c r="K775" i="1"/>
  <c r="J775" i="1"/>
  <c r="C775" i="1"/>
  <c r="F775" i="1"/>
  <c r="B775" i="1"/>
  <c r="L775" i="1"/>
  <c r="I776" i="1" l="1"/>
  <c r="A777" i="1" s="1"/>
  <c r="C776" i="1"/>
  <c r="F776" i="1"/>
  <c r="D776" i="1"/>
  <c r="L776" i="1"/>
  <c r="J776" i="1"/>
  <c r="H776" i="1"/>
  <c r="E776" i="1"/>
  <c r="B776" i="1"/>
  <c r="K776" i="1"/>
  <c r="E1043" i="2"/>
  <c r="G1043" i="2"/>
  <c r="A1044" i="2" s="1"/>
  <c r="F1043" i="2"/>
  <c r="D1043" i="2"/>
  <c r="C1043" i="2"/>
  <c r="B1043" i="2"/>
  <c r="I777" i="1" l="1"/>
  <c r="A778" i="1" s="1"/>
  <c r="F777" i="1"/>
  <c r="D777" i="1"/>
  <c r="H777" i="1"/>
  <c r="K777" i="1"/>
  <c r="J777" i="1"/>
  <c r="E777" i="1"/>
  <c r="C777" i="1"/>
  <c r="B777" i="1"/>
  <c r="L777" i="1"/>
  <c r="F1044" i="2"/>
  <c r="C1044" i="2"/>
  <c r="B1044" i="2"/>
  <c r="D1044" i="2"/>
  <c r="G1044" i="2"/>
  <c r="A1045" i="2" s="1"/>
  <c r="E1044" i="2"/>
  <c r="D1045" i="2" l="1"/>
  <c r="G1045" i="2"/>
  <c r="A1046" i="2" s="1"/>
  <c r="F1045" i="2"/>
  <c r="B1045" i="2"/>
  <c r="C1045" i="2"/>
  <c r="E1045" i="2"/>
  <c r="I778" i="1"/>
  <c r="A779" i="1" s="1"/>
  <c r="E778" i="1"/>
  <c r="C778" i="1"/>
  <c r="F778" i="1"/>
  <c r="K778" i="1"/>
  <c r="J778" i="1"/>
  <c r="D778" i="1"/>
  <c r="H778" i="1"/>
  <c r="B778" i="1"/>
  <c r="L778" i="1"/>
  <c r="I779" i="1" l="1"/>
  <c r="A780" i="1" s="1"/>
  <c r="D779" i="1"/>
  <c r="H779" i="1"/>
  <c r="E779" i="1"/>
  <c r="K779" i="1"/>
  <c r="J779" i="1"/>
  <c r="C779" i="1"/>
  <c r="F779" i="1"/>
  <c r="B779" i="1"/>
  <c r="L779" i="1"/>
  <c r="C1046" i="2"/>
  <c r="D1046" i="2"/>
  <c r="F1046" i="2"/>
  <c r="G1046" i="2"/>
  <c r="A1047" i="2" s="1"/>
  <c r="E1046" i="2"/>
  <c r="B1046" i="2"/>
  <c r="H780" i="1" l="1"/>
  <c r="E780" i="1"/>
  <c r="B780" i="1"/>
  <c r="L780" i="1"/>
  <c r="I780" i="1"/>
  <c r="A781" i="1" s="1"/>
  <c r="C780" i="1"/>
  <c r="F780" i="1"/>
  <c r="D780" i="1"/>
  <c r="K780" i="1"/>
  <c r="J780" i="1"/>
  <c r="G1047" i="2"/>
  <c r="A1048" i="2" s="1"/>
  <c r="F1047" i="2"/>
  <c r="C1047" i="2"/>
  <c r="D1047" i="2"/>
  <c r="E1047" i="2"/>
  <c r="B1047" i="2"/>
  <c r="G1048" i="2" l="1"/>
  <c r="A1049" i="2" s="1"/>
  <c r="E1048" i="2"/>
  <c r="C1048" i="2"/>
  <c r="F1048" i="2"/>
  <c r="D1048" i="2"/>
  <c r="B1048" i="2"/>
  <c r="E781" i="1"/>
  <c r="C781" i="1"/>
  <c r="B781" i="1"/>
  <c r="K781" i="1"/>
  <c r="I781" i="1"/>
  <c r="A782" i="1" s="1"/>
  <c r="F781" i="1"/>
  <c r="D781" i="1"/>
  <c r="H781" i="1"/>
  <c r="L781" i="1"/>
  <c r="J781" i="1"/>
  <c r="I782" i="1" l="1"/>
  <c r="A783" i="1" s="1"/>
  <c r="E782" i="1"/>
  <c r="C782" i="1"/>
  <c r="F782" i="1"/>
  <c r="K782" i="1"/>
  <c r="J782" i="1"/>
  <c r="D782" i="1"/>
  <c r="H782" i="1"/>
  <c r="B782" i="1"/>
  <c r="L782" i="1"/>
  <c r="F1049" i="2"/>
  <c r="C1049" i="2"/>
  <c r="D1049" i="2"/>
  <c r="E1049" i="2"/>
  <c r="G1049" i="2"/>
  <c r="A1050" i="2" s="1"/>
  <c r="B1049" i="2"/>
  <c r="D783" i="1" l="1"/>
  <c r="H783" i="1"/>
  <c r="E783" i="1"/>
  <c r="L783" i="1"/>
  <c r="I783" i="1"/>
  <c r="A784" i="1" s="1"/>
  <c r="F783" i="1"/>
  <c r="C783" i="1"/>
  <c r="B783" i="1"/>
  <c r="K783" i="1"/>
  <c r="J783" i="1"/>
  <c r="E1050" i="2"/>
  <c r="C1050" i="2"/>
  <c r="F1050" i="2"/>
  <c r="D1050" i="2"/>
  <c r="G1050" i="2"/>
  <c r="A1051" i="2" s="1"/>
  <c r="B1050" i="2"/>
  <c r="E1051" i="2" l="1"/>
  <c r="G1051" i="2"/>
  <c r="A1052" i="2" s="1"/>
  <c r="F1051" i="2"/>
  <c r="D1051" i="2"/>
  <c r="C1051" i="2"/>
  <c r="B1051" i="2"/>
  <c r="C784" i="1"/>
  <c r="D784" i="1"/>
  <c r="E784" i="1"/>
  <c r="K784" i="1"/>
  <c r="I784" i="1"/>
  <c r="A785" i="1" s="1"/>
  <c r="F784" i="1"/>
  <c r="H784" i="1"/>
  <c r="B784" i="1"/>
  <c r="L784" i="1"/>
  <c r="J784" i="1"/>
  <c r="B785" i="1" l="1"/>
  <c r="C785" i="1"/>
  <c r="E785" i="1"/>
  <c r="L785" i="1"/>
  <c r="I785" i="1"/>
  <c r="A786" i="1" s="1"/>
  <c r="F785" i="1"/>
  <c r="D785" i="1"/>
  <c r="H785" i="1"/>
  <c r="K785" i="1"/>
  <c r="J785" i="1"/>
  <c r="F1052" i="2"/>
  <c r="C1052" i="2"/>
  <c r="B1052" i="2"/>
  <c r="D1052" i="2"/>
  <c r="G1052" i="2"/>
  <c r="A1053" i="2" s="1"/>
  <c r="E1052" i="2"/>
  <c r="D1053" i="2" l="1"/>
  <c r="G1053" i="2"/>
  <c r="A1054" i="2" s="1"/>
  <c r="F1053" i="2"/>
  <c r="B1053" i="2"/>
  <c r="C1053" i="2"/>
  <c r="E1053" i="2"/>
  <c r="E786" i="1"/>
  <c r="C786" i="1"/>
  <c r="B786" i="1"/>
  <c r="L786" i="1"/>
  <c r="I786" i="1"/>
  <c r="A787" i="1" s="1"/>
  <c r="F786" i="1"/>
  <c r="D786" i="1"/>
  <c r="H786" i="1"/>
  <c r="K786" i="1"/>
  <c r="J786" i="1"/>
  <c r="D787" i="1" l="1"/>
  <c r="C787" i="1"/>
  <c r="B787" i="1"/>
  <c r="K787" i="1"/>
  <c r="I787" i="1"/>
  <c r="A788" i="1" s="1"/>
  <c r="F787" i="1"/>
  <c r="E787" i="1"/>
  <c r="H787" i="1"/>
  <c r="L787" i="1"/>
  <c r="J787" i="1"/>
  <c r="C1054" i="2"/>
  <c r="D1054" i="2"/>
  <c r="F1054" i="2"/>
  <c r="G1054" i="2"/>
  <c r="A1055" i="2" s="1"/>
  <c r="E1054" i="2"/>
  <c r="B1054" i="2"/>
  <c r="C788" i="1" l="1"/>
  <c r="E788" i="1"/>
  <c r="B788" i="1"/>
  <c r="K788" i="1"/>
  <c r="I788" i="1"/>
  <c r="A789" i="1" s="1"/>
  <c r="F788" i="1"/>
  <c r="H788" i="1"/>
  <c r="D788" i="1"/>
  <c r="L788" i="1"/>
  <c r="J788" i="1"/>
  <c r="D1055" i="2"/>
  <c r="E1055" i="2"/>
  <c r="B1055" i="2"/>
  <c r="G1055" i="2"/>
  <c r="A1056" i="2" s="1"/>
  <c r="F1055" i="2"/>
  <c r="C1055" i="2"/>
  <c r="B789" i="1" l="1"/>
  <c r="D789" i="1"/>
  <c r="H789" i="1"/>
  <c r="L789" i="1"/>
  <c r="I789" i="1"/>
  <c r="A790" i="1" s="1"/>
  <c r="F789" i="1"/>
  <c r="E789" i="1"/>
  <c r="C789" i="1"/>
  <c r="K789" i="1"/>
  <c r="J789" i="1"/>
  <c r="F1056" i="2"/>
  <c r="D1056" i="2"/>
  <c r="B1056" i="2"/>
  <c r="G1056" i="2"/>
  <c r="A1057" i="2" s="1"/>
  <c r="E1056" i="2"/>
  <c r="C1056" i="2"/>
  <c r="E790" i="1" l="1"/>
  <c r="D790" i="1"/>
  <c r="H790" i="1"/>
  <c r="L790" i="1"/>
  <c r="I790" i="1"/>
  <c r="A791" i="1" s="1"/>
  <c r="F790" i="1"/>
  <c r="B790" i="1"/>
  <c r="C790" i="1"/>
  <c r="K790" i="1"/>
  <c r="J790" i="1"/>
  <c r="D1057" i="2"/>
  <c r="E1057" i="2"/>
  <c r="G1057" i="2"/>
  <c r="A1058" i="2" s="1"/>
  <c r="B1057" i="2"/>
  <c r="F1057" i="2"/>
  <c r="C1057" i="2"/>
  <c r="F1058" i="2" l="1"/>
  <c r="D1058" i="2"/>
  <c r="G1058" i="2"/>
  <c r="A1059" i="2" s="1"/>
  <c r="B1058" i="2"/>
  <c r="E1058" i="2"/>
  <c r="C1058" i="2"/>
  <c r="D791" i="1"/>
  <c r="E791" i="1"/>
  <c r="H791" i="1"/>
  <c r="L791" i="1"/>
  <c r="I791" i="1"/>
  <c r="A792" i="1" s="1"/>
  <c r="F791" i="1"/>
  <c r="B791" i="1"/>
  <c r="C791" i="1"/>
  <c r="K791" i="1"/>
  <c r="J791" i="1"/>
  <c r="C792" i="1" l="1"/>
  <c r="B792" i="1"/>
  <c r="D792" i="1"/>
  <c r="K792" i="1"/>
  <c r="I792" i="1"/>
  <c r="A793" i="1" s="1"/>
  <c r="F792" i="1"/>
  <c r="H792" i="1"/>
  <c r="E792" i="1"/>
  <c r="L792" i="1"/>
  <c r="J792" i="1"/>
  <c r="D1059" i="2"/>
  <c r="C1059" i="2"/>
  <c r="B1059" i="2"/>
  <c r="E1059" i="2"/>
  <c r="G1059" i="2"/>
  <c r="A1060" i="2" s="1"/>
  <c r="F1059" i="2"/>
  <c r="F1060" i="2" l="1"/>
  <c r="C1060" i="2"/>
  <c r="B1060" i="2"/>
  <c r="D1060" i="2"/>
  <c r="G1060" i="2"/>
  <c r="A1061" i="2" s="1"/>
  <c r="E1060" i="2"/>
  <c r="B793" i="1"/>
  <c r="E793" i="1"/>
  <c r="C793" i="1"/>
  <c r="L793" i="1"/>
  <c r="I793" i="1"/>
  <c r="A794" i="1" s="1"/>
  <c r="F793" i="1"/>
  <c r="H793" i="1"/>
  <c r="D793" i="1"/>
  <c r="K793" i="1"/>
  <c r="J793" i="1"/>
  <c r="E794" i="1" l="1"/>
  <c r="B794" i="1"/>
  <c r="C794" i="1"/>
  <c r="K794" i="1"/>
  <c r="I794" i="1"/>
  <c r="A795" i="1" s="1"/>
  <c r="F794" i="1"/>
  <c r="H794" i="1"/>
  <c r="D794" i="1"/>
  <c r="L794" i="1"/>
  <c r="J794" i="1"/>
  <c r="D1061" i="2"/>
  <c r="G1061" i="2"/>
  <c r="A1062" i="2" s="1"/>
  <c r="F1061" i="2"/>
  <c r="B1061" i="2"/>
  <c r="C1061" i="2"/>
  <c r="E1061" i="2"/>
  <c r="D795" i="1" l="1"/>
  <c r="B795" i="1"/>
  <c r="C795" i="1"/>
  <c r="L795" i="1"/>
  <c r="I795" i="1"/>
  <c r="A796" i="1" s="1"/>
  <c r="F795" i="1"/>
  <c r="H795" i="1"/>
  <c r="E795" i="1"/>
  <c r="K795" i="1"/>
  <c r="J795" i="1"/>
  <c r="F1062" i="2"/>
  <c r="G1062" i="2"/>
  <c r="A1063" i="2" s="1"/>
  <c r="E1062" i="2"/>
  <c r="B1062" i="2"/>
  <c r="C1062" i="2"/>
  <c r="D1062" i="2"/>
  <c r="C796" i="1" l="1"/>
  <c r="B796" i="1"/>
  <c r="D796" i="1"/>
  <c r="K796" i="1"/>
  <c r="I796" i="1"/>
  <c r="A797" i="1" s="1"/>
  <c r="F796" i="1"/>
  <c r="H796" i="1"/>
  <c r="E796" i="1"/>
  <c r="L796" i="1"/>
  <c r="J796" i="1"/>
  <c r="D1063" i="2"/>
  <c r="E1063" i="2"/>
  <c r="B1063" i="2"/>
  <c r="G1063" i="2"/>
  <c r="A1064" i="2" s="1"/>
  <c r="F1063" i="2"/>
  <c r="C1063" i="2"/>
  <c r="B797" i="1" l="1"/>
  <c r="H797" i="1"/>
  <c r="D797" i="1"/>
  <c r="L797" i="1"/>
  <c r="I797" i="1"/>
  <c r="A798" i="1" s="1"/>
  <c r="F797" i="1"/>
  <c r="C797" i="1"/>
  <c r="E797" i="1"/>
  <c r="K797" i="1"/>
  <c r="J797" i="1"/>
  <c r="F1064" i="2"/>
  <c r="D1064" i="2"/>
  <c r="B1064" i="2"/>
  <c r="G1064" i="2"/>
  <c r="A1065" i="2" s="1"/>
  <c r="E1064" i="2"/>
  <c r="C1064" i="2"/>
  <c r="E798" i="1" l="1"/>
  <c r="H798" i="1"/>
  <c r="D798" i="1"/>
  <c r="K798" i="1"/>
  <c r="I798" i="1"/>
  <c r="A799" i="1" s="1"/>
  <c r="F798" i="1"/>
  <c r="C798" i="1"/>
  <c r="B798" i="1"/>
  <c r="L798" i="1"/>
  <c r="J798" i="1"/>
  <c r="D1065" i="2"/>
  <c r="E1065" i="2"/>
  <c r="G1065" i="2"/>
  <c r="A1066" i="2" s="1"/>
  <c r="B1065" i="2"/>
  <c r="F1065" i="2"/>
  <c r="C1065" i="2"/>
  <c r="F1066" i="2" l="1"/>
  <c r="D1066" i="2"/>
  <c r="G1066" i="2"/>
  <c r="A1067" i="2" s="1"/>
  <c r="B1066" i="2"/>
  <c r="E1066" i="2"/>
  <c r="C1066" i="2"/>
  <c r="D799" i="1"/>
  <c r="H799" i="1"/>
  <c r="E799" i="1"/>
  <c r="L799" i="1"/>
  <c r="I799" i="1"/>
  <c r="A800" i="1" s="1"/>
  <c r="F799" i="1"/>
  <c r="C799" i="1"/>
  <c r="B799" i="1"/>
  <c r="K799" i="1"/>
  <c r="J799" i="1"/>
  <c r="C800" i="1" l="1"/>
  <c r="D800" i="1"/>
  <c r="E800" i="1"/>
  <c r="K800" i="1"/>
  <c r="I800" i="1"/>
  <c r="A801" i="1" s="1"/>
  <c r="F800" i="1"/>
  <c r="H800" i="1"/>
  <c r="B800" i="1"/>
  <c r="L800" i="1"/>
  <c r="J800" i="1"/>
  <c r="D1067" i="2"/>
  <c r="C1067" i="2"/>
  <c r="B1067" i="2"/>
  <c r="E1067" i="2"/>
  <c r="G1067" i="2"/>
  <c r="A1068" i="2" s="1"/>
  <c r="F1067" i="2"/>
  <c r="F1068" i="2" l="1"/>
  <c r="C1068" i="2"/>
  <c r="B1068" i="2"/>
  <c r="D1068" i="2"/>
  <c r="G1068" i="2"/>
  <c r="A1069" i="2" s="1"/>
  <c r="E1068" i="2"/>
  <c r="B801" i="1"/>
  <c r="C801" i="1"/>
  <c r="E801" i="1"/>
  <c r="L801" i="1"/>
  <c r="I801" i="1"/>
  <c r="A802" i="1" s="1"/>
  <c r="F801" i="1"/>
  <c r="D801" i="1"/>
  <c r="H801" i="1"/>
  <c r="K801" i="1"/>
  <c r="J801" i="1"/>
  <c r="E802" i="1" l="1"/>
  <c r="C802" i="1"/>
  <c r="B802" i="1"/>
  <c r="K802" i="1"/>
  <c r="I802" i="1"/>
  <c r="A803" i="1" s="1"/>
  <c r="F802" i="1"/>
  <c r="D802" i="1"/>
  <c r="H802" i="1"/>
  <c r="L802" i="1"/>
  <c r="J802" i="1"/>
  <c r="D1069" i="2"/>
  <c r="G1069" i="2"/>
  <c r="A1070" i="2" s="1"/>
  <c r="F1069" i="2"/>
  <c r="B1069" i="2"/>
  <c r="C1069" i="2"/>
  <c r="E1069" i="2"/>
  <c r="D803" i="1" l="1"/>
  <c r="C803" i="1"/>
  <c r="B803" i="1"/>
  <c r="L803" i="1"/>
  <c r="I803" i="1"/>
  <c r="A804" i="1" s="1"/>
  <c r="F803" i="1"/>
  <c r="E803" i="1"/>
  <c r="H803" i="1"/>
  <c r="K803" i="1"/>
  <c r="J803" i="1"/>
  <c r="F1070" i="2"/>
  <c r="G1070" i="2"/>
  <c r="A1071" i="2" s="1"/>
  <c r="E1070" i="2"/>
  <c r="B1070" i="2"/>
  <c r="C1070" i="2"/>
  <c r="D1070" i="2"/>
  <c r="C804" i="1" l="1"/>
  <c r="E804" i="1"/>
  <c r="B804" i="1"/>
  <c r="K804" i="1"/>
  <c r="I804" i="1"/>
  <c r="A805" i="1" s="1"/>
  <c r="F804" i="1"/>
  <c r="H804" i="1"/>
  <c r="D804" i="1"/>
  <c r="L804" i="1"/>
  <c r="J804" i="1"/>
  <c r="D1071" i="2"/>
  <c r="E1071" i="2"/>
  <c r="B1071" i="2"/>
  <c r="G1071" i="2"/>
  <c r="A1072" i="2" s="1"/>
  <c r="F1071" i="2"/>
  <c r="C1071" i="2"/>
  <c r="B805" i="1" l="1"/>
  <c r="D805" i="1"/>
  <c r="H805" i="1"/>
  <c r="L805" i="1"/>
  <c r="I805" i="1"/>
  <c r="A806" i="1" s="1"/>
  <c r="F805" i="1"/>
  <c r="E805" i="1"/>
  <c r="C805" i="1"/>
  <c r="K805" i="1"/>
  <c r="J805" i="1"/>
  <c r="F1072" i="2"/>
  <c r="D1072" i="2"/>
  <c r="B1072" i="2"/>
  <c r="G1072" i="2"/>
  <c r="A1073" i="2" s="1"/>
  <c r="E1072" i="2"/>
  <c r="C1072" i="2"/>
  <c r="E806" i="1" l="1"/>
  <c r="D806" i="1"/>
  <c r="H806" i="1"/>
  <c r="K806" i="1"/>
  <c r="I806" i="1"/>
  <c r="A807" i="1" s="1"/>
  <c r="F806" i="1"/>
  <c r="B806" i="1"/>
  <c r="C806" i="1"/>
  <c r="L806" i="1"/>
  <c r="J806" i="1"/>
  <c r="D1073" i="2"/>
  <c r="E1073" i="2"/>
  <c r="G1073" i="2"/>
  <c r="A1074" i="2" s="1"/>
  <c r="B1073" i="2"/>
  <c r="F1073" i="2"/>
  <c r="C1073" i="2"/>
  <c r="F1074" i="2" l="1"/>
  <c r="D1074" i="2"/>
  <c r="G1074" i="2"/>
  <c r="A1075" i="2" s="1"/>
  <c r="B1074" i="2"/>
  <c r="E1074" i="2"/>
  <c r="C1074" i="2"/>
  <c r="D807" i="1"/>
  <c r="E807" i="1"/>
  <c r="H807" i="1"/>
  <c r="L807" i="1"/>
  <c r="I807" i="1"/>
  <c r="A808" i="1" s="1"/>
  <c r="F807" i="1"/>
  <c r="B807" i="1"/>
  <c r="C807" i="1"/>
  <c r="K807" i="1"/>
  <c r="J807" i="1"/>
  <c r="C808" i="1" l="1"/>
  <c r="B808" i="1"/>
  <c r="D808" i="1"/>
  <c r="K808" i="1"/>
  <c r="I808" i="1"/>
  <c r="A809" i="1" s="1"/>
  <c r="F808" i="1"/>
  <c r="H808" i="1"/>
  <c r="E808" i="1"/>
  <c r="L808" i="1"/>
  <c r="J808" i="1"/>
  <c r="D1075" i="2"/>
  <c r="C1075" i="2"/>
  <c r="B1075" i="2"/>
  <c r="E1075" i="2"/>
  <c r="G1075" i="2"/>
  <c r="A1076" i="2" s="1"/>
  <c r="F1075" i="2"/>
  <c r="F1076" i="2" l="1"/>
  <c r="C1076" i="2"/>
  <c r="B1076" i="2"/>
  <c r="D1076" i="2"/>
  <c r="G1076" i="2"/>
  <c r="A1077" i="2" s="1"/>
  <c r="E1076" i="2"/>
  <c r="B809" i="1"/>
  <c r="E809" i="1"/>
  <c r="C809" i="1"/>
  <c r="L809" i="1"/>
  <c r="I809" i="1"/>
  <c r="A810" i="1" s="1"/>
  <c r="F809" i="1"/>
  <c r="H809" i="1"/>
  <c r="D809" i="1"/>
  <c r="K809" i="1"/>
  <c r="J809" i="1"/>
  <c r="E810" i="1" l="1"/>
  <c r="B810" i="1"/>
  <c r="C810" i="1"/>
  <c r="K810" i="1"/>
  <c r="I810" i="1"/>
  <c r="A811" i="1" s="1"/>
  <c r="F810" i="1"/>
  <c r="H810" i="1"/>
  <c r="D810" i="1"/>
  <c r="L810" i="1"/>
  <c r="J810" i="1"/>
  <c r="D1077" i="2"/>
  <c r="G1077" i="2"/>
  <c r="A1078" i="2" s="1"/>
  <c r="F1077" i="2"/>
  <c r="B1077" i="2"/>
  <c r="C1077" i="2"/>
  <c r="E1077" i="2"/>
  <c r="D811" i="1" l="1"/>
  <c r="B811" i="1"/>
  <c r="C811" i="1"/>
  <c r="L811" i="1"/>
  <c r="I811" i="1"/>
  <c r="A812" i="1" s="1"/>
  <c r="F811" i="1"/>
  <c r="H811" i="1"/>
  <c r="E811" i="1"/>
  <c r="K811" i="1"/>
  <c r="J811" i="1"/>
  <c r="F1078" i="2"/>
  <c r="G1078" i="2"/>
  <c r="A1079" i="2" s="1"/>
  <c r="E1078" i="2"/>
  <c r="B1078" i="2"/>
  <c r="C1078" i="2"/>
  <c r="D1078" i="2"/>
  <c r="C812" i="1" l="1"/>
  <c r="B812" i="1"/>
  <c r="D812" i="1"/>
  <c r="K812" i="1"/>
  <c r="I812" i="1"/>
  <c r="A813" i="1" s="1"/>
  <c r="F812" i="1"/>
  <c r="H812" i="1"/>
  <c r="E812" i="1"/>
  <c r="L812" i="1"/>
  <c r="J812" i="1"/>
  <c r="D1079" i="2"/>
  <c r="E1079" i="2"/>
  <c r="B1079" i="2"/>
  <c r="G1079" i="2"/>
  <c r="A1080" i="2" s="1"/>
  <c r="F1079" i="2"/>
  <c r="C1079" i="2"/>
  <c r="B813" i="1" l="1"/>
  <c r="H813" i="1"/>
  <c r="D813" i="1"/>
  <c r="L813" i="1"/>
  <c r="I813" i="1"/>
  <c r="A814" i="1" s="1"/>
  <c r="F813" i="1"/>
  <c r="C813" i="1"/>
  <c r="E813" i="1"/>
  <c r="K813" i="1"/>
  <c r="J813" i="1"/>
  <c r="F1080" i="2"/>
  <c r="D1080" i="2"/>
  <c r="B1080" i="2"/>
  <c r="G1080" i="2"/>
  <c r="A1081" i="2" s="1"/>
  <c r="E1080" i="2"/>
  <c r="C1080" i="2"/>
  <c r="E814" i="1" l="1"/>
  <c r="H814" i="1"/>
  <c r="D814" i="1"/>
  <c r="K814" i="1"/>
  <c r="I814" i="1"/>
  <c r="A815" i="1" s="1"/>
  <c r="F814" i="1"/>
  <c r="C814" i="1"/>
  <c r="B814" i="1"/>
  <c r="L814" i="1"/>
  <c r="J814" i="1"/>
  <c r="D1081" i="2"/>
  <c r="E1081" i="2"/>
  <c r="G1081" i="2"/>
  <c r="A1082" i="2" s="1"/>
  <c r="B1081" i="2"/>
  <c r="F1081" i="2"/>
  <c r="C1081" i="2"/>
  <c r="F1082" i="2" l="1"/>
  <c r="D1082" i="2"/>
  <c r="G1082" i="2"/>
  <c r="A1083" i="2" s="1"/>
  <c r="B1082" i="2"/>
  <c r="E1082" i="2"/>
  <c r="C1082" i="2"/>
  <c r="D815" i="1"/>
  <c r="H815" i="1"/>
  <c r="E815" i="1"/>
  <c r="L815" i="1"/>
  <c r="I815" i="1"/>
  <c r="A816" i="1" s="1"/>
  <c r="F815" i="1"/>
  <c r="C815" i="1"/>
  <c r="B815" i="1"/>
  <c r="K815" i="1"/>
  <c r="J815" i="1"/>
  <c r="C816" i="1" l="1"/>
  <c r="D816" i="1"/>
  <c r="E816" i="1"/>
  <c r="K816" i="1"/>
  <c r="I816" i="1"/>
  <c r="A817" i="1" s="1"/>
  <c r="F816" i="1"/>
  <c r="H816" i="1"/>
  <c r="B816" i="1"/>
  <c r="L816" i="1"/>
  <c r="J816" i="1"/>
  <c r="D1083" i="2"/>
  <c r="C1083" i="2"/>
  <c r="B1083" i="2"/>
  <c r="E1083" i="2"/>
  <c r="G1083" i="2"/>
  <c r="A1084" i="2" s="1"/>
  <c r="F1083" i="2"/>
  <c r="F1084" i="2" l="1"/>
  <c r="C1084" i="2"/>
  <c r="B1084" i="2"/>
  <c r="D1084" i="2"/>
  <c r="G1084" i="2"/>
  <c r="A1085" i="2" s="1"/>
  <c r="E1084" i="2"/>
  <c r="B817" i="1"/>
  <c r="C817" i="1"/>
  <c r="E817" i="1"/>
  <c r="L817" i="1"/>
  <c r="I817" i="1"/>
  <c r="A818" i="1" s="1"/>
  <c r="F817" i="1"/>
  <c r="D817" i="1"/>
  <c r="H817" i="1"/>
  <c r="K817" i="1"/>
  <c r="J817" i="1"/>
  <c r="E818" i="1" l="1"/>
  <c r="C818" i="1"/>
  <c r="B818" i="1"/>
  <c r="K818" i="1"/>
  <c r="I818" i="1"/>
  <c r="A819" i="1" s="1"/>
  <c r="F818" i="1"/>
  <c r="D818" i="1"/>
  <c r="H818" i="1"/>
  <c r="L818" i="1"/>
  <c r="J818" i="1"/>
  <c r="D1085" i="2"/>
  <c r="G1085" i="2"/>
  <c r="A1086" i="2" s="1"/>
  <c r="F1085" i="2"/>
  <c r="B1085" i="2"/>
  <c r="C1085" i="2"/>
  <c r="E1085" i="2"/>
  <c r="D819" i="1" l="1"/>
  <c r="C819" i="1"/>
  <c r="B819" i="1"/>
  <c r="L819" i="1"/>
  <c r="I819" i="1"/>
  <c r="A820" i="1" s="1"/>
  <c r="F819" i="1"/>
  <c r="E819" i="1"/>
  <c r="H819" i="1"/>
  <c r="K819" i="1"/>
  <c r="J819" i="1"/>
  <c r="F1086" i="2"/>
  <c r="G1086" i="2"/>
  <c r="A1087" i="2" s="1"/>
  <c r="E1086" i="2"/>
  <c r="B1086" i="2"/>
  <c r="C1086" i="2"/>
  <c r="D1086" i="2"/>
  <c r="C820" i="1" l="1"/>
  <c r="E820" i="1"/>
  <c r="B820" i="1"/>
  <c r="K820" i="1"/>
  <c r="I820" i="1"/>
  <c r="A821" i="1" s="1"/>
  <c r="F820" i="1"/>
  <c r="H820" i="1"/>
  <c r="D820" i="1"/>
  <c r="L820" i="1"/>
  <c r="J820" i="1"/>
  <c r="D1087" i="2"/>
  <c r="E1087" i="2"/>
  <c r="B1087" i="2"/>
  <c r="G1087" i="2"/>
  <c r="A1088" i="2" s="1"/>
  <c r="F1087" i="2"/>
  <c r="C1087" i="2"/>
  <c r="B821" i="1" l="1"/>
  <c r="D821" i="1"/>
  <c r="H821" i="1"/>
  <c r="L821" i="1"/>
  <c r="I821" i="1"/>
  <c r="A822" i="1" s="1"/>
  <c r="F821" i="1"/>
  <c r="E821" i="1"/>
  <c r="C821" i="1"/>
  <c r="K821" i="1"/>
  <c r="J821" i="1"/>
  <c r="F1088" i="2"/>
  <c r="D1088" i="2"/>
  <c r="B1088" i="2"/>
  <c r="G1088" i="2"/>
  <c r="A1089" i="2" s="1"/>
  <c r="E1088" i="2"/>
  <c r="C1088" i="2"/>
  <c r="E822" i="1" l="1"/>
  <c r="D822" i="1"/>
  <c r="H822" i="1"/>
  <c r="K822" i="1"/>
  <c r="I822" i="1"/>
  <c r="A823" i="1" s="1"/>
  <c r="F822" i="1"/>
  <c r="B822" i="1"/>
  <c r="C822" i="1"/>
  <c r="L822" i="1"/>
  <c r="J822" i="1"/>
  <c r="D1089" i="2"/>
  <c r="E1089" i="2"/>
  <c r="G1089" i="2"/>
  <c r="A1090" i="2" s="1"/>
  <c r="B1089" i="2"/>
  <c r="F1089" i="2"/>
  <c r="C1089" i="2"/>
  <c r="F1090" i="2" l="1"/>
  <c r="D1090" i="2"/>
  <c r="G1090" i="2"/>
  <c r="A1091" i="2" s="1"/>
  <c r="B1090" i="2"/>
  <c r="E1090" i="2"/>
  <c r="C1090" i="2"/>
  <c r="D823" i="1"/>
  <c r="E823" i="1"/>
  <c r="H823" i="1"/>
  <c r="L823" i="1"/>
  <c r="I823" i="1"/>
  <c r="A824" i="1" s="1"/>
  <c r="F823" i="1"/>
  <c r="B823" i="1"/>
  <c r="C823" i="1"/>
  <c r="K823" i="1"/>
  <c r="J823" i="1"/>
  <c r="C824" i="1" l="1"/>
  <c r="B824" i="1"/>
  <c r="D824" i="1"/>
  <c r="K824" i="1"/>
  <c r="I824" i="1"/>
  <c r="A825" i="1" s="1"/>
  <c r="F824" i="1"/>
  <c r="H824" i="1"/>
  <c r="E824" i="1"/>
  <c r="L824" i="1"/>
  <c r="J824" i="1"/>
  <c r="D1091" i="2"/>
  <c r="C1091" i="2"/>
  <c r="B1091" i="2"/>
  <c r="E1091" i="2"/>
  <c r="G1091" i="2"/>
  <c r="A1092" i="2" s="1"/>
  <c r="F1091" i="2"/>
  <c r="F1092" i="2" l="1"/>
  <c r="C1092" i="2"/>
  <c r="B1092" i="2"/>
  <c r="D1092" i="2"/>
  <c r="G1092" i="2"/>
  <c r="A1093" i="2" s="1"/>
  <c r="E1092" i="2"/>
  <c r="B825" i="1"/>
  <c r="E825" i="1"/>
  <c r="C825" i="1"/>
  <c r="L825" i="1"/>
  <c r="I825" i="1"/>
  <c r="A826" i="1" s="1"/>
  <c r="F825" i="1"/>
  <c r="H825" i="1"/>
  <c r="D825" i="1"/>
  <c r="K825" i="1"/>
  <c r="J825" i="1"/>
  <c r="E826" i="1" l="1"/>
  <c r="B826" i="1"/>
  <c r="C826" i="1"/>
  <c r="K826" i="1"/>
  <c r="I826" i="1"/>
  <c r="A827" i="1" s="1"/>
  <c r="F826" i="1"/>
  <c r="H826" i="1"/>
  <c r="D826" i="1"/>
  <c r="L826" i="1"/>
  <c r="J826" i="1"/>
  <c r="D1093" i="2"/>
  <c r="G1093" i="2"/>
  <c r="A1094" i="2" s="1"/>
  <c r="F1093" i="2"/>
  <c r="B1093" i="2"/>
  <c r="C1093" i="2"/>
  <c r="E1093" i="2"/>
  <c r="F1094" i="2" l="1"/>
  <c r="G1094" i="2"/>
  <c r="A1095" i="2" s="1"/>
  <c r="E1094" i="2"/>
  <c r="B1094" i="2"/>
  <c r="C1094" i="2"/>
  <c r="D1094" i="2"/>
  <c r="D827" i="1"/>
  <c r="B827" i="1"/>
  <c r="C827" i="1"/>
  <c r="L827" i="1"/>
  <c r="I827" i="1"/>
  <c r="A828" i="1" s="1"/>
  <c r="F827" i="1"/>
  <c r="H827" i="1"/>
  <c r="E827" i="1"/>
  <c r="K827" i="1"/>
  <c r="J827" i="1"/>
  <c r="C828" i="1" l="1"/>
  <c r="B828" i="1"/>
  <c r="D828" i="1"/>
  <c r="K828" i="1"/>
  <c r="I828" i="1"/>
  <c r="A829" i="1" s="1"/>
  <c r="F828" i="1"/>
  <c r="H828" i="1"/>
  <c r="E828" i="1"/>
  <c r="L828" i="1"/>
  <c r="J828" i="1"/>
  <c r="D1095" i="2"/>
  <c r="E1095" i="2"/>
  <c r="B1095" i="2"/>
  <c r="G1095" i="2"/>
  <c r="A1096" i="2" s="1"/>
  <c r="F1095" i="2"/>
  <c r="C1095" i="2"/>
  <c r="B829" i="1" l="1"/>
  <c r="H829" i="1"/>
  <c r="D829" i="1"/>
  <c r="L829" i="1"/>
  <c r="I829" i="1"/>
  <c r="A830" i="1" s="1"/>
  <c r="F829" i="1"/>
  <c r="C829" i="1"/>
  <c r="E829" i="1"/>
  <c r="K829" i="1"/>
  <c r="J829" i="1"/>
  <c r="F1096" i="2"/>
  <c r="D1096" i="2"/>
  <c r="B1096" i="2"/>
  <c r="G1096" i="2"/>
  <c r="A1097" i="2" s="1"/>
  <c r="E1096" i="2"/>
  <c r="C1096" i="2"/>
  <c r="E830" i="1" l="1"/>
  <c r="H830" i="1"/>
  <c r="D830" i="1"/>
  <c r="K830" i="1"/>
  <c r="I830" i="1"/>
  <c r="A831" i="1" s="1"/>
  <c r="F830" i="1"/>
  <c r="C830" i="1"/>
  <c r="B830" i="1"/>
  <c r="L830" i="1"/>
  <c r="J830" i="1"/>
  <c r="D1097" i="2"/>
  <c r="E1097" i="2"/>
  <c r="G1097" i="2"/>
  <c r="A1098" i="2" s="1"/>
  <c r="B1097" i="2"/>
  <c r="F1097" i="2"/>
  <c r="C1097" i="2"/>
  <c r="I831" i="1" l="1"/>
  <c r="A832" i="1" s="1"/>
  <c r="F831" i="1"/>
  <c r="C831" i="1"/>
  <c r="B831" i="1"/>
  <c r="K831" i="1"/>
  <c r="J831" i="1"/>
  <c r="D831" i="1"/>
  <c r="H831" i="1"/>
  <c r="E831" i="1"/>
  <c r="L831" i="1"/>
  <c r="F1098" i="2"/>
  <c r="D1098" i="2"/>
  <c r="G1098" i="2"/>
  <c r="A1099" i="2" s="1"/>
  <c r="B1098" i="2"/>
  <c r="E1098" i="2"/>
  <c r="C1098" i="2"/>
  <c r="D1099" i="2" l="1"/>
  <c r="C1099" i="2"/>
  <c r="B1099" i="2"/>
  <c r="E1099" i="2"/>
  <c r="G1099" i="2"/>
  <c r="A1100" i="2" s="1"/>
  <c r="F1099" i="2"/>
  <c r="I832" i="1"/>
  <c r="A833" i="1" s="1"/>
  <c r="F832" i="1"/>
  <c r="H832" i="1"/>
  <c r="B832" i="1"/>
  <c r="L832" i="1"/>
  <c r="J832" i="1"/>
  <c r="C832" i="1"/>
  <c r="D832" i="1"/>
  <c r="E832" i="1"/>
  <c r="K832" i="1"/>
  <c r="I833" i="1" l="1"/>
  <c r="A834" i="1" s="1"/>
  <c r="F833" i="1"/>
  <c r="D833" i="1"/>
  <c r="H833" i="1"/>
  <c r="K833" i="1"/>
  <c r="J833" i="1"/>
  <c r="B833" i="1"/>
  <c r="C833" i="1"/>
  <c r="E833" i="1"/>
  <c r="L833" i="1"/>
  <c r="F1100" i="2"/>
  <c r="C1100" i="2"/>
  <c r="B1100" i="2"/>
  <c r="D1100" i="2"/>
  <c r="G1100" i="2"/>
  <c r="A1101" i="2" s="1"/>
  <c r="E1100" i="2"/>
  <c r="D1101" i="2" l="1"/>
  <c r="G1101" i="2"/>
  <c r="A1102" i="2" s="1"/>
  <c r="F1101" i="2"/>
  <c r="B1101" i="2"/>
  <c r="C1101" i="2"/>
  <c r="E1101" i="2"/>
  <c r="I834" i="1"/>
  <c r="A835" i="1" s="1"/>
  <c r="F834" i="1"/>
  <c r="D834" i="1"/>
  <c r="H834" i="1"/>
  <c r="L834" i="1"/>
  <c r="J834" i="1"/>
  <c r="E834" i="1"/>
  <c r="C834" i="1"/>
  <c r="B834" i="1"/>
  <c r="K834" i="1"/>
  <c r="I835" i="1" l="1"/>
  <c r="A836" i="1" s="1"/>
  <c r="F835" i="1"/>
  <c r="E835" i="1"/>
  <c r="H835" i="1"/>
  <c r="K835" i="1"/>
  <c r="J835" i="1"/>
  <c r="D835" i="1"/>
  <c r="C835" i="1"/>
  <c r="B835" i="1"/>
  <c r="L835" i="1"/>
  <c r="F1102" i="2"/>
  <c r="G1102" i="2"/>
  <c r="A1103" i="2" s="1"/>
  <c r="E1102" i="2"/>
  <c r="B1102" i="2"/>
  <c r="C1102" i="2"/>
  <c r="D1102" i="2"/>
  <c r="C836" i="1" l="1"/>
  <c r="E836" i="1"/>
  <c r="B836" i="1"/>
  <c r="K836" i="1"/>
  <c r="I836" i="1"/>
  <c r="A837" i="1" s="1"/>
  <c r="F836" i="1"/>
  <c r="H836" i="1"/>
  <c r="D836" i="1"/>
  <c r="L836" i="1"/>
  <c r="J836" i="1"/>
  <c r="G1103" i="2"/>
  <c r="A1104" i="2" s="1"/>
  <c r="F1103" i="2"/>
  <c r="C1103" i="2"/>
  <c r="D1103" i="2"/>
  <c r="E1103" i="2"/>
  <c r="B1103" i="2"/>
  <c r="G1104" i="2" l="1"/>
  <c r="A1105" i="2" s="1"/>
  <c r="E1104" i="2"/>
  <c r="C1104" i="2"/>
  <c r="F1104" i="2"/>
  <c r="D1104" i="2"/>
  <c r="B1104" i="2"/>
  <c r="B837" i="1"/>
  <c r="D837" i="1"/>
  <c r="H837" i="1"/>
  <c r="L837" i="1"/>
  <c r="I837" i="1"/>
  <c r="A838" i="1" s="1"/>
  <c r="F837" i="1"/>
  <c r="E837" i="1"/>
  <c r="C837" i="1"/>
  <c r="K837" i="1"/>
  <c r="J837" i="1"/>
  <c r="I838" i="1" l="1"/>
  <c r="A839" i="1" s="1"/>
  <c r="F838" i="1"/>
  <c r="B838" i="1"/>
  <c r="C838" i="1"/>
  <c r="L838" i="1"/>
  <c r="J838" i="1"/>
  <c r="E838" i="1"/>
  <c r="D838" i="1"/>
  <c r="H838" i="1"/>
  <c r="K838" i="1"/>
  <c r="F1105" i="2"/>
  <c r="C1105" i="2"/>
  <c r="D1105" i="2"/>
  <c r="E1105" i="2"/>
  <c r="G1105" i="2"/>
  <c r="A1106" i="2" s="1"/>
  <c r="B1105" i="2"/>
  <c r="E1106" i="2" l="1"/>
  <c r="C1106" i="2"/>
  <c r="F1106" i="2"/>
  <c r="D1106" i="2"/>
  <c r="G1106" i="2"/>
  <c r="A1107" i="2" s="1"/>
  <c r="B1106" i="2"/>
  <c r="D839" i="1"/>
  <c r="E839" i="1"/>
  <c r="H839" i="1"/>
  <c r="L839" i="1"/>
  <c r="I839" i="1"/>
  <c r="A840" i="1" s="1"/>
  <c r="F839" i="1"/>
  <c r="B839" i="1"/>
  <c r="C839" i="1"/>
  <c r="K839" i="1"/>
  <c r="J839" i="1"/>
  <c r="C840" i="1" l="1"/>
  <c r="B840" i="1"/>
  <c r="D840" i="1"/>
  <c r="K840" i="1"/>
  <c r="I840" i="1"/>
  <c r="A841" i="1" s="1"/>
  <c r="F840" i="1"/>
  <c r="H840" i="1"/>
  <c r="E840" i="1"/>
  <c r="L840" i="1"/>
  <c r="J840" i="1"/>
  <c r="E1107" i="2"/>
  <c r="G1107" i="2"/>
  <c r="A1108" i="2" s="1"/>
  <c r="F1107" i="2"/>
  <c r="D1107" i="2"/>
  <c r="C1107" i="2"/>
  <c r="B1107" i="2"/>
  <c r="B841" i="1" l="1"/>
  <c r="E841" i="1"/>
  <c r="C841" i="1"/>
  <c r="L841" i="1"/>
  <c r="I841" i="1"/>
  <c r="A842" i="1" s="1"/>
  <c r="F841" i="1"/>
  <c r="H841" i="1"/>
  <c r="D841" i="1"/>
  <c r="K841" i="1"/>
  <c r="J841" i="1"/>
  <c r="F1108" i="2"/>
  <c r="C1108" i="2"/>
  <c r="B1108" i="2"/>
  <c r="D1108" i="2"/>
  <c r="G1108" i="2"/>
  <c r="A1109" i="2" s="1"/>
  <c r="E1108" i="2"/>
  <c r="D1109" i="2" l="1"/>
  <c r="G1109" i="2"/>
  <c r="A1110" i="2" s="1"/>
  <c r="F1109" i="2"/>
  <c r="B1109" i="2"/>
  <c r="C1109" i="2"/>
  <c r="E1109" i="2"/>
  <c r="E842" i="1"/>
  <c r="B842" i="1"/>
  <c r="C842" i="1"/>
  <c r="K842" i="1"/>
  <c r="I842" i="1"/>
  <c r="A843" i="1" s="1"/>
  <c r="F842" i="1"/>
  <c r="H842" i="1"/>
  <c r="D842" i="1"/>
  <c r="L842" i="1"/>
  <c r="J842" i="1"/>
  <c r="D843" i="1" l="1"/>
  <c r="B843" i="1"/>
  <c r="C843" i="1"/>
  <c r="L843" i="1"/>
  <c r="I843" i="1"/>
  <c r="A844" i="1" s="1"/>
  <c r="F843" i="1"/>
  <c r="H843" i="1"/>
  <c r="E843" i="1"/>
  <c r="K843" i="1"/>
  <c r="J843" i="1"/>
  <c r="C1110" i="2"/>
  <c r="D1110" i="2"/>
  <c r="F1110" i="2"/>
  <c r="G1110" i="2"/>
  <c r="A1111" i="2" s="1"/>
  <c r="E1110" i="2"/>
  <c r="B1110" i="2"/>
  <c r="C844" i="1" l="1"/>
  <c r="B844" i="1"/>
  <c r="D844" i="1"/>
  <c r="K844" i="1"/>
  <c r="I844" i="1"/>
  <c r="A845" i="1" s="1"/>
  <c r="F844" i="1"/>
  <c r="H844" i="1"/>
  <c r="E844" i="1"/>
  <c r="L844" i="1"/>
  <c r="J844" i="1"/>
  <c r="D1111" i="2"/>
  <c r="E1111" i="2"/>
  <c r="B1111" i="2"/>
  <c r="G1111" i="2"/>
  <c r="A1112" i="2" s="1"/>
  <c r="F1111" i="2"/>
  <c r="C1111" i="2"/>
  <c r="B845" i="1" l="1"/>
  <c r="H845" i="1"/>
  <c r="D845" i="1"/>
  <c r="L845" i="1"/>
  <c r="I845" i="1"/>
  <c r="A846" i="1" s="1"/>
  <c r="F845" i="1"/>
  <c r="C845" i="1"/>
  <c r="E845" i="1"/>
  <c r="K845" i="1"/>
  <c r="J845" i="1"/>
  <c r="F1112" i="2"/>
  <c r="D1112" i="2"/>
  <c r="B1112" i="2"/>
  <c r="G1112" i="2"/>
  <c r="A1113" i="2" s="1"/>
  <c r="E1112" i="2"/>
  <c r="C1112" i="2"/>
  <c r="I846" i="1" l="1"/>
  <c r="A847" i="1" s="1"/>
  <c r="F846" i="1"/>
  <c r="C846" i="1"/>
  <c r="B846" i="1"/>
  <c r="L846" i="1"/>
  <c r="J846" i="1"/>
  <c r="E846" i="1"/>
  <c r="H846" i="1"/>
  <c r="D846" i="1"/>
  <c r="K846" i="1"/>
  <c r="D1113" i="2"/>
  <c r="E1113" i="2"/>
  <c r="G1113" i="2"/>
  <c r="A1114" i="2" s="1"/>
  <c r="B1113" i="2"/>
  <c r="F1113" i="2"/>
  <c r="C1113" i="2"/>
  <c r="F1114" i="2" l="1"/>
  <c r="D1114" i="2"/>
  <c r="G1114" i="2"/>
  <c r="A1115" i="2" s="1"/>
  <c r="B1114" i="2"/>
  <c r="E1114" i="2"/>
  <c r="C1114" i="2"/>
  <c r="D847" i="1"/>
  <c r="H847" i="1"/>
  <c r="E847" i="1"/>
  <c r="L847" i="1"/>
  <c r="I847" i="1"/>
  <c r="A848" i="1" s="1"/>
  <c r="F847" i="1"/>
  <c r="C847" i="1"/>
  <c r="B847" i="1"/>
  <c r="K847" i="1"/>
  <c r="J847" i="1"/>
  <c r="C848" i="1" l="1"/>
  <c r="D848" i="1"/>
  <c r="E848" i="1"/>
  <c r="K848" i="1"/>
  <c r="I848" i="1"/>
  <c r="A849" i="1" s="1"/>
  <c r="F848" i="1"/>
  <c r="H848" i="1"/>
  <c r="B848" i="1"/>
  <c r="L848" i="1"/>
  <c r="J848" i="1"/>
  <c r="D1115" i="2"/>
  <c r="C1115" i="2"/>
  <c r="B1115" i="2"/>
  <c r="E1115" i="2"/>
  <c r="G1115" i="2"/>
  <c r="A1116" i="2" s="1"/>
  <c r="F1115" i="2"/>
  <c r="F1116" i="2" l="1"/>
  <c r="C1116" i="2"/>
  <c r="B1116" i="2"/>
  <c r="D1116" i="2"/>
  <c r="G1116" i="2"/>
  <c r="A1117" i="2" s="1"/>
  <c r="E1116" i="2"/>
  <c r="B849" i="1"/>
  <c r="C849" i="1"/>
  <c r="E849" i="1"/>
  <c r="L849" i="1"/>
  <c r="I849" i="1"/>
  <c r="A850" i="1" s="1"/>
  <c r="F849" i="1"/>
  <c r="D849" i="1"/>
  <c r="H849" i="1"/>
  <c r="K849" i="1"/>
  <c r="J849" i="1"/>
  <c r="E850" i="1" l="1"/>
  <c r="C850" i="1"/>
  <c r="B850" i="1"/>
  <c r="K850" i="1"/>
  <c r="I850" i="1"/>
  <c r="A851" i="1" s="1"/>
  <c r="F850" i="1"/>
  <c r="D850" i="1"/>
  <c r="H850" i="1"/>
  <c r="L850" i="1"/>
  <c r="J850" i="1"/>
  <c r="D1117" i="2"/>
  <c r="G1117" i="2"/>
  <c r="A1118" i="2" s="1"/>
  <c r="F1117" i="2"/>
  <c r="B1117" i="2"/>
  <c r="C1117" i="2"/>
  <c r="E1117" i="2"/>
  <c r="D851" i="1" l="1"/>
  <c r="C851" i="1"/>
  <c r="B851" i="1"/>
  <c r="L851" i="1"/>
  <c r="I851" i="1"/>
  <c r="A852" i="1" s="1"/>
  <c r="F851" i="1"/>
  <c r="E851" i="1"/>
  <c r="H851" i="1"/>
  <c r="K851" i="1"/>
  <c r="J851" i="1"/>
  <c r="C1118" i="2"/>
  <c r="D1118" i="2"/>
  <c r="F1118" i="2"/>
  <c r="G1118" i="2"/>
  <c r="A1119" i="2" s="1"/>
  <c r="E1118" i="2"/>
  <c r="B1118" i="2"/>
  <c r="C852" i="1" l="1"/>
  <c r="E852" i="1"/>
  <c r="B852" i="1"/>
  <c r="K852" i="1"/>
  <c r="I852" i="1"/>
  <c r="A853" i="1" s="1"/>
  <c r="F852" i="1"/>
  <c r="H852" i="1"/>
  <c r="D852" i="1"/>
  <c r="L852" i="1"/>
  <c r="J852" i="1"/>
  <c r="D1119" i="2"/>
  <c r="E1119" i="2"/>
  <c r="B1119" i="2"/>
  <c r="G1119" i="2"/>
  <c r="A1120" i="2" s="1"/>
  <c r="F1119" i="2"/>
  <c r="C1119" i="2"/>
  <c r="B853" i="1" l="1"/>
  <c r="D853" i="1"/>
  <c r="H853" i="1"/>
  <c r="L853" i="1"/>
  <c r="I853" i="1"/>
  <c r="A854" i="1" s="1"/>
  <c r="F853" i="1"/>
  <c r="E853" i="1"/>
  <c r="C853" i="1"/>
  <c r="K853" i="1"/>
  <c r="J853" i="1"/>
  <c r="F1120" i="2"/>
  <c r="D1120" i="2"/>
  <c r="B1120" i="2"/>
  <c r="G1120" i="2"/>
  <c r="A1121" i="2" s="1"/>
  <c r="E1120" i="2"/>
  <c r="C1120" i="2"/>
  <c r="E854" i="1" l="1"/>
  <c r="D854" i="1"/>
  <c r="H854" i="1"/>
  <c r="K854" i="1"/>
  <c r="I854" i="1"/>
  <c r="A855" i="1" s="1"/>
  <c r="F854" i="1"/>
  <c r="B854" i="1"/>
  <c r="C854" i="1"/>
  <c r="L854" i="1"/>
  <c r="J854" i="1"/>
  <c r="D1121" i="2"/>
  <c r="E1121" i="2"/>
  <c r="G1121" i="2"/>
  <c r="A1122" i="2" s="1"/>
  <c r="B1121" i="2"/>
  <c r="F1121" i="2"/>
  <c r="C1121" i="2"/>
  <c r="F1122" i="2" l="1"/>
  <c r="D1122" i="2"/>
  <c r="G1122" i="2"/>
  <c r="A1123" i="2" s="1"/>
  <c r="B1122" i="2"/>
  <c r="E1122" i="2"/>
  <c r="C1122" i="2"/>
  <c r="D855" i="1"/>
  <c r="E855" i="1"/>
  <c r="H855" i="1"/>
  <c r="L855" i="1"/>
  <c r="I855" i="1"/>
  <c r="A856" i="1" s="1"/>
  <c r="F855" i="1"/>
  <c r="B855" i="1"/>
  <c r="C855" i="1"/>
  <c r="K855" i="1"/>
  <c r="J855" i="1"/>
  <c r="C856" i="1" l="1"/>
  <c r="B856" i="1"/>
  <c r="D856" i="1"/>
  <c r="K856" i="1"/>
  <c r="I856" i="1"/>
  <c r="A857" i="1" s="1"/>
  <c r="F856" i="1"/>
  <c r="H856" i="1"/>
  <c r="E856" i="1"/>
  <c r="L856" i="1"/>
  <c r="J856" i="1"/>
  <c r="D1123" i="2"/>
  <c r="C1123" i="2"/>
  <c r="B1123" i="2"/>
  <c r="E1123" i="2"/>
  <c r="G1123" i="2"/>
  <c r="A1124" i="2" s="1"/>
  <c r="F1123" i="2"/>
  <c r="B857" i="1" l="1"/>
  <c r="E857" i="1"/>
  <c r="C857" i="1"/>
  <c r="L857" i="1"/>
  <c r="I857" i="1"/>
  <c r="A858" i="1" s="1"/>
  <c r="F857" i="1"/>
  <c r="H857" i="1"/>
  <c r="D857" i="1"/>
  <c r="K857" i="1"/>
  <c r="J857" i="1"/>
  <c r="F1124" i="2"/>
  <c r="C1124" i="2"/>
  <c r="B1124" i="2"/>
  <c r="D1124" i="2"/>
  <c r="G1124" i="2"/>
  <c r="A1125" i="2" s="1"/>
  <c r="E1124" i="2"/>
  <c r="D1125" i="2" l="1"/>
  <c r="G1125" i="2"/>
  <c r="A1126" i="2" s="1"/>
  <c r="F1125" i="2"/>
  <c r="B1125" i="2"/>
  <c r="C1125" i="2"/>
  <c r="E1125" i="2"/>
  <c r="E858" i="1"/>
  <c r="B858" i="1"/>
  <c r="C858" i="1"/>
  <c r="K858" i="1"/>
  <c r="I858" i="1"/>
  <c r="A859" i="1" s="1"/>
  <c r="F858" i="1"/>
  <c r="H858" i="1"/>
  <c r="D858" i="1"/>
  <c r="L858" i="1"/>
  <c r="J858" i="1"/>
  <c r="D859" i="1" l="1"/>
  <c r="B859" i="1"/>
  <c r="C859" i="1"/>
  <c r="L859" i="1"/>
  <c r="I859" i="1"/>
  <c r="A860" i="1" s="1"/>
  <c r="F859" i="1"/>
  <c r="H859" i="1"/>
  <c r="E859" i="1"/>
  <c r="K859" i="1"/>
  <c r="J859" i="1"/>
  <c r="F1126" i="2"/>
  <c r="G1126" i="2"/>
  <c r="A1127" i="2" s="1"/>
  <c r="E1126" i="2"/>
  <c r="B1126" i="2"/>
  <c r="C1126" i="2"/>
  <c r="D1126" i="2"/>
  <c r="C860" i="1" l="1"/>
  <c r="B860" i="1"/>
  <c r="D860" i="1"/>
  <c r="K860" i="1"/>
  <c r="I860" i="1"/>
  <c r="A861" i="1" s="1"/>
  <c r="F860" i="1"/>
  <c r="H860" i="1"/>
  <c r="E860" i="1"/>
  <c r="L860" i="1"/>
  <c r="J860" i="1"/>
  <c r="D1127" i="2"/>
  <c r="E1127" i="2"/>
  <c r="B1127" i="2"/>
  <c r="G1127" i="2"/>
  <c r="A1128" i="2" s="1"/>
  <c r="F1127" i="2"/>
  <c r="C1127" i="2"/>
  <c r="B861" i="1" l="1"/>
  <c r="H861" i="1"/>
  <c r="D861" i="1"/>
  <c r="L861" i="1"/>
  <c r="I861" i="1"/>
  <c r="A862" i="1" s="1"/>
  <c r="F861" i="1"/>
  <c r="C861" i="1"/>
  <c r="E861" i="1"/>
  <c r="K861" i="1"/>
  <c r="J861" i="1"/>
  <c r="F1128" i="2"/>
  <c r="D1128" i="2"/>
  <c r="B1128" i="2"/>
  <c r="G1128" i="2"/>
  <c r="A1129" i="2" s="1"/>
  <c r="E1128" i="2"/>
  <c r="C1128" i="2"/>
  <c r="E862" i="1" l="1"/>
  <c r="H862" i="1"/>
  <c r="D862" i="1"/>
  <c r="K862" i="1"/>
  <c r="I862" i="1"/>
  <c r="A863" i="1" s="1"/>
  <c r="F862" i="1"/>
  <c r="C862" i="1"/>
  <c r="B862" i="1"/>
  <c r="L862" i="1"/>
  <c r="J862" i="1"/>
  <c r="D1129" i="2"/>
  <c r="E1129" i="2"/>
  <c r="G1129" i="2"/>
  <c r="A1130" i="2" s="1"/>
  <c r="B1129" i="2"/>
  <c r="F1129" i="2"/>
  <c r="C1129" i="2"/>
  <c r="F1130" i="2" l="1"/>
  <c r="D1130" i="2"/>
  <c r="G1130" i="2"/>
  <c r="A1131" i="2" s="1"/>
  <c r="B1130" i="2"/>
  <c r="E1130" i="2"/>
  <c r="C1130" i="2"/>
  <c r="D863" i="1"/>
  <c r="H863" i="1"/>
  <c r="E863" i="1"/>
  <c r="L863" i="1"/>
  <c r="I863" i="1"/>
  <c r="A864" i="1" s="1"/>
  <c r="F863" i="1"/>
  <c r="C863" i="1"/>
  <c r="B863" i="1"/>
  <c r="K863" i="1"/>
  <c r="J863" i="1"/>
  <c r="C864" i="1" l="1"/>
  <c r="D864" i="1"/>
  <c r="E864" i="1"/>
  <c r="K864" i="1"/>
  <c r="I864" i="1"/>
  <c r="A865" i="1" s="1"/>
  <c r="F864" i="1"/>
  <c r="H864" i="1"/>
  <c r="B864" i="1"/>
  <c r="L864" i="1"/>
  <c r="J864" i="1"/>
  <c r="D1131" i="2"/>
  <c r="C1131" i="2"/>
  <c r="B1131" i="2"/>
  <c r="E1131" i="2"/>
  <c r="G1131" i="2"/>
  <c r="A1132" i="2" s="1"/>
  <c r="F1131" i="2"/>
  <c r="F1132" i="2" l="1"/>
  <c r="C1132" i="2"/>
  <c r="B1132" i="2"/>
  <c r="D1132" i="2"/>
  <c r="G1132" i="2"/>
  <c r="A1133" i="2" s="1"/>
  <c r="E1132" i="2"/>
  <c r="B865" i="1"/>
  <c r="C865" i="1"/>
  <c r="E865" i="1"/>
  <c r="L865" i="1"/>
  <c r="I865" i="1"/>
  <c r="A866" i="1" s="1"/>
  <c r="F865" i="1"/>
  <c r="D865" i="1"/>
  <c r="H865" i="1"/>
  <c r="K865" i="1"/>
  <c r="J865" i="1"/>
  <c r="E866" i="1" l="1"/>
  <c r="C866" i="1"/>
  <c r="B866" i="1"/>
  <c r="K866" i="1"/>
  <c r="I866" i="1"/>
  <c r="A867" i="1" s="1"/>
  <c r="F866" i="1"/>
  <c r="D866" i="1"/>
  <c r="H866" i="1"/>
  <c r="L866" i="1"/>
  <c r="J866" i="1"/>
  <c r="D1133" i="2"/>
  <c r="G1133" i="2"/>
  <c r="A1134" i="2" s="1"/>
  <c r="F1133" i="2"/>
  <c r="B1133" i="2"/>
  <c r="C1133" i="2"/>
  <c r="E1133" i="2"/>
  <c r="D867" i="1" l="1"/>
  <c r="C867" i="1"/>
  <c r="B867" i="1"/>
  <c r="L867" i="1"/>
  <c r="I867" i="1"/>
  <c r="A868" i="1" s="1"/>
  <c r="F867" i="1"/>
  <c r="E867" i="1"/>
  <c r="H867" i="1"/>
  <c r="K867" i="1"/>
  <c r="J867" i="1"/>
  <c r="F1134" i="2"/>
  <c r="G1134" i="2"/>
  <c r="A1135" i="2" s="1"/>
  <c r="E1134" i="2"/>
  <c r="B1134" i="2"/>
  <c r="C1134" i="2"/>
  <c r="D1134" i="2"/>
  <c r="C868" i="1" l="1"/>
  <c r="E868" i="1"/>
  <c r="B868" i="1"/>
  <c r="K868" i="1"/>
  <c r="I868" i="1"/>
  <c r="A869" i="1" s="1"/>
  <c r="F868" i="1"/>
  <c r="H868" i="1"/>
  <c r="D868" i="1"/>
  <c r="L868" i="1"/>
  <c r="J868" i="1"/>
  <c r="D1135" i="2"/>
  <c r="E1135" i="2"/>
  <c r="B1135" i="2"/>
  <c r="G1135" i="2"/>
  <c r="A1136" i="2" s="1"/>
  <c r="F1135" i="2"/>
  <c r="C1135" i="2"/>
  <c r="B869" i="1" l="1"/>
  <c r="D869" i="1"/>
  <c r="H869" i="1"/>
  <c r="L869" i="1"/>
  <c r="I869" i="1"/>
  <c r="A870" i="1" s="1"/>
  <c r="F869" i="1"/>
  <c r="E869" i="1"/>
  <c r="C869" i="1"/>
  <c r="K869" i="1"/>
  <c r="J869" i="1"/>
  <c r="F1136" i="2"/>
  <c r="D1136" i="2"/>
  <c r="B1136" i="2"/>
  <c r="G1136" i="2"/>
  <c r="A1137" i="2" s="1"/>
  <c r="E1136" i="2"/>
  <c r="C1136" i="2"/>
  <c r="E870" i="1" l="1"/>
  <c r="D870" i="1"/>
  <c r="H870" i="1"/>
  <c r="K870" i="1"/>
  <c r="I870" i="1"/>
  <c r="A871" i="1" s="1"/>
  <c r="F870" i="1"/>
  <c r="B870" i="1"/>
  <c r="C870" i="1"/>
  <c r="L870" i="1"/>
  <c r="J870" i="1"/>
  <c r="D1137" i="2"/>
  <c r="E1137" i="2"/>
  <c r="G1137" i="2"/>
  <c r="A1138" i="2" s="1"/>
  <c r="B1137" i="2"/>
  <c r="F1137" i="2"/>
  <c r="C1137" i="2"/>
  <c r="F1138" i="2" l="1"/>
  <c r="D1138" i="2"/>
  <c r="G1138" i="2"/>
  <c r="A1139" i="2" s="1"/>
  <c r="B1138" i="2"/>
  <c r="E1138" i="2"/>
  <c r="C1138" i="2"/>
  <c r="D871" i="1"/>
  <c r="E871" i="1"/>
  <c r="H871" i="1"/>
  <c r="L871" i="1"/>
  <c r="I871" i="1"/>
  <c r="A872" i="1" s="1"/>
  <c r="F871" i="1"/>
  <c r="B871" i="1"/>
  <c r="C871" i="1"/>
  <c r="K871" i="1"/>
  <c r="J871" i="1"/>
  <c r="C872" i="1" l="1"/>
  <c r="B872" i="1"/>
  <c r="D872" i="1"/>
  <c r="K872" i="1"/>
  <c r="I872" i="1"/>
  <c r="A873" i="1" s="1"/>
  <c r="F872" i="1"/>
  <c r="H872" i="1"/>
  <c r="E872" i="1"/>
  <c r="L872" i="1"/>
  <c r="J872" i="1"/>
  <c r="D1139" i="2"/>
  <c r="C1139" i="2"/>
  <c r="B1139" i="2"/>
  <c r="E1139" i="2"/>
  <c r="G1139" i="2"/>
  <c r="A1140" i="2" s="1"/>
  <c r="F1139" i="2"/>
  <c r="F1140" i="2" l="1"/>
  <c r="C1140" i="2"/>
  <c r="B1140" i="2"/>
  <c r="D1140" i="2"/>
  <c r="G1140" i="2"/>
  <c r="A1141" i="2" s="1"/>
  <c r="E1140" i="2"/>
  <c r="B873" i="1"/>
  <c r="E873" i="1"/>
  <c r="C873" i="1"/>
  <c r="L873" i="1"/>
  <c r="I873" i="1"/>
  <c r="A874" i="1" s="1"/>
  <c r="F873" i="1"/>
  <c r="H873" i="1"/>
  <c r="D873" i="1"/>
  <c r="K873" i="1"/>
  <c r="J873" i="1"/>
  <c r="E874" i="1" l="1"/>
  <c r="B874" i="1"/>
  <c r="C874" i="1"/>
  <c r="K874" i="1"/>
  <c r="I874" i="1"/>
  <c r="A875" i="1" s="1"/>
  <c r="F874" i="1"/>
  <c r="H874" i="1"/>
  <c r="D874" i="1"/>
  <c r="L874" i="1"/>
  <c r="J874" i="1"/>
  <c r="D1141" i="2"/>
  <c r="G1141" i="2"/>
  <c r="A1142" i="2" s="1"/>
  <c r="F1141" i="2"/>
  <c r="B1141" i="2"/>
  <c r="C1141" i="2"/>
  <c r="E1141" i="2"/>
  <c r="F1142" i="2" l="1"/>
  <c r="G1142" i="2"/>
  <c r="A1143" i="2" s="1"/>
  <c r="E1142" i="2"/>
  <c r="B1142" i="2"/>
  <c r="C1142" i="2"/>
  <c r="D1142" i="2"/>
  <c r="D875" i="1"/>
  <c r="B875" i="1"/>
  <c r="C875" i="1"/>
  <c r="L875" i="1"/>
  <c r="I875" i="1"/>
  <c r="A876" i="1" s="1"/>
  <c r="F875" i="1"/>
  <c r="H875" i="1"/>
  <c r="E875" i="1"/>
  <c r="K875" i="1"/>
  <c r="J875" i="1"/>
  <c r="C876" i="1" l="1"/>
  <c r="B876" i="1"/>
  <c r="D876" i="1"/>
  <c r="K876" i="1"/>
  <c r="I876" i="1"/>
  <c r="A877" i="1" s="1"/>
  <c r="F876" i="1"/>
  <c r="H876" i="1"/>
  <c r="E876" i="1"/>
  <c r="L876" i="1"/>
  <c r="J876" i="1"/>
  <c r="D1143" i="2"/>
  <c r="E1143" i="2"/>
  <c r="B1143" i="2"/>
  <c r="G1143" i="2"/>
  <c r="A1144" i="2" s="1"/>
  <c r="F1143" i="2"/>
  <c r="C1143" i="2"/>
  <c r="B877" i="1" l="1"/>
  <c r="H877" i="1"/>
  <c r="D877" i="1"/>
  <c r="L877" i="1"/>
  <c r="I877" i="1"/>
  <c r="A878" i="1" s="1"/>
  <c r="F877" i="1"/>
  <c r="C877" i="1"/>
  <c r="E877" i="1"/>
  <c r="K877" i="1"/>
  <c r="J877" i="1"/>
  <c r="F1144" i="2"/>
  <c r="D1144" i="2"/>
  <c r="B1144" i="2"/>
  <c r="G1144" i="2"/>
  <c r="A1145" i="2" s="1"/>
  <c r="E1144" i="2"/>
  <c r="C1144" i="2"/>
  <c r="E878" i="1" l="1"/>
  <c r="H878" i="1"/>
  <c r="D878" i="1"/>
  <c r="K878" i="1"/>
  <c r="I878" i="1"/>
  <c r="A879" i="1" s="1"/>
  <c r="F878" i="1"/>
  <c r="C878" i="1"/>
  <c r="B878" i="1"/>
  <c r="L878" i="1"/>
  <c r="J878" i="1"/>
  <c r="D1145" i="2"/>
  <c r="E1145" i="2"/>
  <c r="G1145" i="2"/>
  <c r="A1146" i="2" s="1"/>
  <c r="B1145" i="2"/>
  <c r="F1145" i="2"/>
  <c r="C1145" i="2"/>
  <c r="F1146" i="2" l="1"/>
  <c r="D1146" i="2"/>
  <c r="G1146" i="2"/>
  <c r="A1147" i="2" s="1"/>
  <c r="B1146" i="2"/>
  <c r="E1146" i="2"/>
  <c r="C1146" i="2"/>
  <c r="D879" i="1"/>
  <c r="H879" i="1"/>
  <c r="E879" i="1"/>
  <c r="L879" i="1"/>
  <c r="I879" i="1"/>
  <c r="A880" i="1" s="1"/>
  <c r="F879" i="1"/>
  <c r="C879" i="1"/>
  <c r="B879" i="1"/>
  <c r="K879" i="1"/>
  <c r="J879" i="1"/>
  <c r="C880" i="1" l="1"/>
  <c r="D880" i="1"/>
  <c r="E880" i="1"/>
  <c r="K880" i="1"/>
  <c r="I880" i="1"/>
  <c r="A881" i="1" s="1"/>
  <c r="F880" i="1"/>
  <c r="H880" i="1"/>
  <c r="B880" i="1"/>
  <c r="L880" i="1"/>
  <c r="J880" i="1"/>
  <c r="D1147" i="2"/>
  <c r="C1147" i="2"/>
  <c r="B1147" i="2"/>
  <c r="E1147" i="2"/>
  <c r="G1147" i="2"/>
  <c r="A1148" i="2" s="1"/>
  <c r="F1147" i="2"/>
  <c r="F1148" i="2" l="1"/>
  <c r="C1148" i="2"/>
  <c r="B1148" i="2"/>
  <c r="D1148" i="2"/>
  <c r="G1148" i="2"/>
  <c r="A1149" i="2" s="1"/>
  <c r="E1148" i="2"/>
  <c r="B881" i="1"/>
  <c r="C881" i="1"/>
  <c r="E881" i="1"/>
  <c r="L881" i="1"/>
  <c r="I881" i="1"/>
  <c r="A882" i="1" s="1"/>
  <c r="F881" i="1"/>
  <c r="D881" i="1"/>
  <c r="H881" i="1"/>
  <c r="K881" i="1"/>
  <c r="J881" i="1"/>
  <c r="E882" i="1" l="1"/>
  <c r="C882" i="1"/>
  <c r="B882" i="1"/>
  <c r="K882" i="1"/>
  <c r="I882" i="1"/>
  <c r="A883" i="1" s="1"/>
  <c r="F882" i="1"/>
  <c r="D882" i="1"/>
  <c r="H882" i="1"/>
  <c r="L882" i="1"/>
  <c r="J882" i="1"/>
  <c r="D1149" i="2"/>
  <c r="G1149" i="2"/>
  <c r="A1150" i="2" s="1"/>
  <c r="F1149" i="2"/>
  <c r="B1149" i="2"/>
  <c r="C1149" i="2"/>
  <c r="E1149" i="2"/>
  <c r="D883" i="1" l="1"/>
  <c r="C883" i="1"/>
  <c r="B883" i="1"/>
  <c r="L883" i="1"/>
  <c r="I883" i="1"/>
  <c r="A884" i="1" s="1"/>
  <c r="F883" i="1"/>
  <c r="E883" i="1"/>
  <c r="H883" i="1"/>
  <c r="K883" i="1"/>
  <c r="J883" i="1"/>
  <c r="F1150" i="2"/>
  <c r="G1150" i="2"/>
  <c r="A1151" i="2" s="1"/>
  <c r="E1150" i="2"/>
  <c r="B1150" i="2"/>
  <c r="C1150" i="2"/>
  <c r="D1150" i="2"/>
  <c r="C884" i="1" l="1"/>
  <c r="E884" i="1"/>
  <c r="B884" i="1"/>
  <c r="K884" i="1"/>
  <c r="I884" i="1"/>
  <c r="A885" i="1" s="1"/>
  <c r="F884" i="1"/>
  <c r="H884" i="1"/>
  <c r="D884" i="1"/>
  <c r="L884" i="1"/>
  <c r="J884" i="1"/>
  <c r="D1151" i="2"/>
  <c r="E1151" i="2"/>
  <c r="B1151" i="2"/>
  <c r="G1151" i="2"/>
  <c r="A1152" i="2" s="1"/>
  <c r="F1151" i="2"/>
  <c r="C1151" i="2"/>
  <c r="B885" i="1" l="1"/>
  <c r="D885" i="1"/>
  <c r="H885" i="1"/>
  <c r="L885" i="1"/>
  <c r="I885" i="1"/>
  <c r="A886" i="1" s="1"/>
  <c r="F885" i="1"/>
  <c r="E885" i="1"/>
  <c r="C885" i="1"/>
  <c r="K885" i="1"/>
  <c r="J885" i="1"/>
  <c r="F1152" i="2"/>
  <c r="D1152" i="2"/>
  <c r="B1152" i="2"/>
  <c r="G1152" i="2"/>
  <c r="A1153" i="2" s="1"/>
  <c r="E1152" i="2"/>
  <c r="C1152" i="2"/>
  <c r="E886" i="1" l="1"/>
  <c r="D886" i="1"/>
  <c r="H886" i="1"/>
  <c r="K886" i="1"/>
  <c r="I886" i="1"/>
  <c r="A887" i="1" s="1"/>
  <c r="F886" i="1"/>
  <c r="B886" i="1"/>
  <c r="C886" i="1"/>
  <c r="L886" i="1"/>
  <c r="J886" i="1"/>
  <c r="D1153" i="2"/>
  <c r="E1153" i="2"/>
  <c r="G1153" i="2"/>
  <c r="A1154" i="2" s="1"/>
  <c r="B1153" i="2"/>
  <c r="F1153" i="2"/>
  <c r="C1153" i="2"/>
  <c r="F1154" i="2" l="1"/>
  <c r="D1154" i="2"/>
  <c r="G1154" i="2"/>
  <c r="A1155" i="2" s="1"/>
  <c r="B1154" i="2"/>
  <c r="E1154" i="2"/>
  <c r="C1154" i="2"/>
  <c r="D887" i="1"/>
  <c r="E887" i="1"/>
  <c r="H887" i="1"/>
  <c r="L887" i="1"/>
  <c r="I887" i="1"/>
  <c r="A888" i="1" s="1"/>
  <c r="F887" i="1"/>
  <c r="B887" i="1"/>
  <c r="C887" i="1"/>
  <c r="K887" i="1"/>
  <c r="J887" i="1"/>
  <c r="C888" i="1" l="1"/>
  <c r="B888" i="1"/>
  <c r="D888" i="1"/>
  <c r="K888" i="1"/>
  <c r="I888" i="1"/>
  <c r="A889" i="1" s="1"/>
  <c r="F888" i="1"/>
  <c r="H888" i="1"/>
  <c r="E888" i="1"/>
  <c r="L888" i="1"/>
  <c r="J888" i="1"/>
  <c r="D1155" i="2"/>
  <c r="C1155" i="2"/>
  <c r="B1155" i="2"/>
  <c r="E1155" i="2"/>
  <c r="G1155" i="2"/>
  <c r="A1156" i="2" s="1"/>
  <c r="F1155" i="2"/>
  <c r="F1156" i="2" l="1"/>
  <c r="C1156" i="2"/>
  <c r="B1156" i="2"/>
  <c r="D1156" i="2"/>
  <c r="G1156" i="2"/>
  <c r="A1157" i="2" s="1"/>
  <c r="E1156" i="2"/>
  <c r="B889" i="1"/>
  <c r="E889" i="1"/>
  <c r="C889" i="1"/>
  <c r="L889" i="1"/>
  <c r="I889" i="1"/>
  <c r="A890" i="1" s="1"/>
  <c r="F889" i="1"/>
  <c r="H889" i="1"/>
  <c r="D889" i="1"/>
  <c r="K889" i="1"/>
  <c r="J889" i="1"/>
  <c r="E890" i="1" l="1"/>
  <c r="B890" i="1"/>
  <c r="C890" i="1"/>
  <c r="K890" i="1"/>
  <c r="I890" i="1"/>
  <c r="A891" i="1" s="1"/>
  <c r="F890" i="1"/>
  <c r="H890" i="1"/>
  <c r="D890" i="1"/>
  <c r="L890" i="1"/>
  <c r="J890" i="1"/>
  <c r="D1157" i="2"/>
  <c r="G1157" i="2"/>
  <c r="A1158" i="2" s="1"/>
  <c r="F1157" i="2"/>
  <c r="B1157" i="2"/>
  <c r="C1157" i="2"/>
  <c r="E1157" i="2"/>
  <c r="D891" i="1" l="1"/>
  <c r="B891" i="1"/>
  <c r="C891" i="1"/>
  <c r="L891" i="1"/>
  <c r="I891" i="1"/>
  <c r="A892" i="1" s="1"/>
  <c r="F891" i="1"/>
  <c r="H891" i="1"/>
  <c r="E891" i="1"/>
  <c r="K891" i="1"/>
  <c r="J891" i="1"/>
  <c r="F1158" i="2"/>
  <c r="G1158" i="2"/>
  <c r="A1159" i="2" s="1"/>
  <c r="E1158" i="2"/>
  <c r="B1158" i="2"/>
  <c r="C1158" i="2"/>
  <c r="D1158" i="2"/>
  <c r="C892" i="1" l="1"/>
  <c r="B892" i="1"/>
  <c r="D892" i="1"/>
  <c r="K892" i="1"/>
  <c r="I892" i="1"/>
  <c r="A893" i="1" s="1"/>
  <c r="F892" i="1"/>
  <c r="H892" i="1"/>
  <c r="E892" i="1"/>
  <c r="L892" i="1"/>
  <c r="J892" i="1"/>
  <c r="D1159" i="2"/>
  <c r="E1159" i="2"/>
  <c r="B1159" i="2"/>
  <c r="G1159" i="2"/>
  <c r="A1160" i="2" s="1"/>
  <c r="F1159" i="2"/>
  <c r="C1159" i="2"/>
  <c r="B893" i="1" l="1"/>
  <c r="H893" i="1"/>
  <c r="D893" i="1"/>
  <c r="L893" i="1"/>
  <c r="I893" i="1"/>
  <c r="A894" i="1" s="1"/>
  <c r="F893" i="1"/>
  <c r="C893" i="1"/>
  <c r="E893" i="1"/>
  <c r="K893" i="1"/>
  <c r="J893" i="1"/>
  <c r="F1160" i="2"/>
  <c r="D1160" i="2"/>
  <c r="B1160" i="2"/>
  <c r="G1160" i="2"/>
  <c r="A1161" i="2" s="1"/>
  <c r="E1160" i="2"/>
  <c r="C1160" i="2"/>
  <c r="I894" i="1" l="1"/>
  <c r="A895" i="1" s="1"/>
  <c r="F894" i="1"/>
  <c r="C894" i="1"/>
  <c r="B894" i="1"/>
  <c r="L894" i="1"/>
  <c r="J894" i="1"/>
  <c r="E894" i="1"/>
  <c r="H894" i="1"/>
  <c r="D894" i="1"/>
  <c r="K894" i="1"/>
  <c r="D1161" i="2"/>
  <c r="E1161" i="2"/>
  <c r="G1161" i="2"/>
  <c r="A1162" i="2" s="1"/>
  <c r="B1161" i="2"/>
  <c r="F1161" i="2"/>
  <c r="C1161" i="2"/>
  <c r="F1162" i="2" l="1"/>
  <c r="D1162" i="2"/>
  <c r="G1162" i="2"/>
  <c r="A1163" i="2" s="1"/>
  <c r="B1162" i="2"/>
  <c r="E1162" i="2"/>
  <c r="C1162" i="2"/>
  <c r="D895" i="1"/>
  <c r="H895" i="1"/>
  <c r="E895" i="1"/>
  <c r="L895" i="1"/>
  <c r="I895" i="1"/>
  <c r="A896" i="1" s="1"/>
  <c r="F895" i="1"/>
  <c r="C895" i="1"/>
  <c r="B895" i="1"/>
  <c r="K895" i="1"/>
  <c r="J895" i="1"/>
  <c r="C896" i="1" l="1"/>
  <c r="D896" i="1"/>
  <c r="E896" i="1"/>
  <c r="K896" i="1"/>
  <c r="I896" i="1"/>
  <c r="A897" i="1" s="1"/>
  <c r="F896" i="1"/>
  <c r="H896" i="1"/>
  <c r="B896" i="1"/>
  <c r="L896" i="1"/>
  <c r="J896" i="1"/>
  <c r="D1163" i="2"/>
  <c r="C1163" i="2"/>
  <c r="B1163" i="2"/>
  <c r="E1163" i="2"/>
  <c r="G1163" i="2"/>
  <c r="A1164" i="2" s="1"/>
  <c r="F1163" i="2"/>
  <c r="B897" i="1" l="1"/>
  <c r="C897" i="1"/>
  <c r="E897" i="1"/>
  <c r="L897" i="1"/>
  <c r="I897" i="1"/>
  <c r="A898" i="1" s="1"/>
  <c r="F897" i="1"/>
  <c r="D897" i="1"/>
  <c r="H897" i="1"/>
  <c r="K897" i="1"/>
  <c r="J897" i="1"/>
  <c r="F1164" i="2"/>
  <c r="C1164" i="2"/>
  <c r="B1164" i="2"/>
  <c r="D1164" i="2"/>
  <c r="G1164" i="2"/>
  <c r="A1165" i="2" s="1"/>
  <c r="E1164" i="2"/>
  <c r="D1165" i="2" l="1"/>
  <c r="G1165" i="2"/>
  <c r="A1166" i="2" s="1"/>
  <c r="F1165" i="2"/>
  <c r="B1165" i="2"/>
  <c r="C1165" i="2"/>
  <c r="E1165" i="2"/>
  <c r="E898" i="1"/>
  <c r="C898" i="1"/>
  <c r="B898" i="1"/>
  <c r="K898" i="1"/>
  <c r="I898" i="1"/>
  <c r="A899" i="1" s="1"/>
  <c r="F898" i="1"/>
  <c r="D898" i="1"/>
  <c r="H898" i="1"/>
  <c r="L898" i="1"/>
  <c r="J898" i="1"/>
  <c r="D899" i="1" l="1"/>
  <c r="C899" i="1"/>
  <c r="B899" i="1"/>
  <c r="L899" i="1"/>
  <c r="I899" i="1"/>
  <c r="A900" i="1" s="1"/>
  <c r="F899" i="1"/>
  <c r="E899" i="1"/>
  <c r="H899" i="1"/>
  <c r="K899" i="1"/>
  <c r="J899" i="1"/>
  <c r="C1166" i="2"/>
  <c r="D1166" i="2"/>
  <c r="F1166" i="2"/>
  <c r="G1166" i="2"/>
  <c r="A1167" i="2" s="1"/>
  <c r="E1166" i="2"/>
  <c r="B1166" i="2"/>
  <c r="C900" i="1" l="1"/>
  <c r="E900" i="1"/>
  <c r="B900" i="1"/>
  <c r="K900" i="1"/>
  <c r="I900" i="1"/>
  <c r="A901" i="1" s="1"/>
  <c r="F900" i="1"/>
  <c r="H900" i="1"/>
  <c r="D900" i="1"/>
  <c r="L900" i="1"/>
  <c r="J900" i="1"/>
  <c r="D1167" i="2"/>
  <c r="E1167" i="2"/>
  <c r="B1167" i="2"/>
  <c r="G1167" i="2"/>
  <c r="A1168" i="2" s="1"/>
  <c r="F1167" i="2"/>
  <c r="C1167" i="2"/>
  <c r="B901" i="1" l="1"/>
  <c r="D901" i="1"/>
  <c r="H901" i="1"/>
  <c r="L901" i="1"/>
  <c r="I901" i="1"/>
  <c r="A902" i="1" s="1"/>
  <c r="F901" i="1"/>
  <c r="E901" i="1"/>
  <c r="C901" i="1"/>
  <c r="K901" i="1"/>
  <c r="J901" i="1"/>
  <c r="F1168" i="2"/>
  <c r="D1168" i="2"/>
  <c r="B1168" i="2"/>
  <c r="G1168" i="2"/>
  <c r="A1169" i="2" s="1"/>
  <c r="E1168" i="2"/>
  <c r="C1168" i="2"/>
  <c r="E902" i="1" l="1"/>
  <c r="D902" i="1"/>
  <c r="H902" i="1"/>
  <c r="K902" i="1"/>
  <c r="I902" i="1"/>
  <c r="A903" i="1" s="1"/>
  <c r="F902" i="1"/>
  <c r="B902" i="1"/>
  <c r="C902" i="1"/>
  <c r="L902" i="1"/>
  <c r="J902" i="1"/>
  <c r="D1169" i="2"/>
  <c r="E1169" i="2"/>
  <c r="G1169" i="2"/>
  <c r="A1170" i="2" s="1"/>
  <c r="B1169" i="2"/>
  <c r="F1169" i="2"/>
  <c r="C1169" i="2"/>
  <c r="F1170" i="2" l="1"/>
  <c r="D1170" i="2"/>
  <c r="G1170" i="2"/>
  <c r="A1171" i="2" s="1"/>
  <c r="B1170" i="2"/>
  <c r="E1170" i="2"/>
  <c r="C1170" i="2"/>
  <c r="D903" i="1"/>
  <c r="E903" i="1"/>
  <c r="H903" i="1"/>
  <c r="L903" i="1"/>
  <c r="I903" i="1"/>
  <c r="A904" i="1" s="1"/>
  <c r="F903" i="1"/>
  <c r="B903" i="1"/>
  <c r="C903" i="1"/>
  <c r="K903" i="1"/>
  <c r="J903" i="1"/>
  <c r="C904" i="1" l="1"/>
  <c r="B904" i="1"/>
  <c r="D904" i="1"/>
  <c r="K904" i="1"/>
  <c r="I904" i="1"/>
  <c r="A905" i="1" s="1"/>
  <c r="F904" i="1"/>
  <c r="H904" i="1"/>
  <c r="E904" i="1"/>
  <c r="L904" i="1"/>
  <c r="J904" i="1"/>
  <c r="D1171" i="2"/>
  <c r="C1171" i="2"/>
  <c r="B1171" i="2"/>
  <c r="E1171" i="2"/>
  <c r="G1171" i="2"/>
  <c r="A1172" i="2" s="1"/>
  <c r="F1171" i="2"/>
  <c r="F1172" i="2" l="1"/>
  <c r="C1172" i="2"/>
  <c r="B1172" i="2"/>
  <c r="D1172" i="2"/>
  <c r="G1172" i="2"/>
  <c r="A1173" i="2" s="1"/>
  <c r="E1172" i="2"/>
  <c r="B905" i="1"/>
  <c r="E905" i="1"/>
  <c r="C905" i="1"/>
  <c r="L905" i="1"/>
  <c r="I905" i="1"/>
  <c r="A906" i="1" s="1"/>
  <c r="F905" i="1"/>
  <c r="H905" i="1"/>
  <c r="D905" i="1"/>
  <c r="K905" i="1"/>
  <c r="J905" i="1"/>
  <c r="E906" i="1" l="1"/>
  <c r="B906" i="1"/>
  <c r="C906" i="1"/>
  <c r="K906" i="1"/>
  <c r="I906" i="1"/>
  <c r="A907" i="1" s="1"/>
  <c r="F906" i="1"/>
  <c r="H906" i="1"/>
  <c r="D906" i="1"/>
  <c r="L906" i="1"/>
  <c r="J906" i="1"/>
  <c r="D1173" i="2"/>
  <c r="G1173" i="2"/>
  <c r="A1174" i="2" s="1"/>
  <c r="F1173" i="2"/>
  <c r="B1173" i="2"/>
  <c r="C1173" i="2"/>
  <c r="E1173" i="2"/>
  <c r="D907" i="1" l="1"/>
  <c r="B907" i="1"/>
  <c r="C907" i="1"/>
  <c r="L907" i="1"/>
  <c r="I907" i="1"/>
  <c r="A908" i="1" s="1"/>
  <c r="F907" i="1"/>
  <c r="H907" i="1"/>
  <c r="E907" i="1"/>
  <c r="K907" i="1"/>
  <c r="J907" i="1"/>
  <c r="F1174" i="2"/>
  <c r="G1174" i="2"/>
  <c r="A1175" i="2" s="1"/>
  <c r="E1174" i="2"/>
  <c r="B1174" i="2"/>
  <c r="C1174" i="2"/>
  <c r="D1174" i="2"/>
  <c r="C908" i="1" l="1"/>
  <c r="B908" i="1"/>
  <c r="D908" i="1"/>
  <c r="K908" i="1"/>
  <c r="I908" i="1"/>
  <c r="A909" i="1" s="1"/>
  <c r="F908" i="1"/>
  <c r="H908" i="1"/>
  <c r="E908" i="1"/>
  <c r="L908" i="1"/>
  <c r="J908" i="1"/>
  <c r="D1175" i="2"/>
  <c r="E1175" i="2"/>
  <c r="B1175" i="2"/>
  <c r="G1175" i="2"/>
  <c r="A1176" i="2" s="1"/>
  <c r="F1175" i="2"/>
  <c r="C1175" i="2"/>
  <c r="B909" i="1" l="1"/>
  <c r="H909" i="1"/>
  <c r="D909" i="1"/>
  <c r="L909" i="1"/>
  <c r="I909" i="1"/>
  <c r="A910" i="1" s="1"/>
  <c r="F909" i="1"/>
  <c r="C909" i="1"/>
  <c r="E909" i="1"/>
  <c r="K909" i="1"/>
  <c r="J909" i="1"/>
  <c r="F1176" i="2"/>
  <c r="D1176" i="2"/>
  <c r="B1176" i="2"/>
  <c r="G1176" i="2"/>
  <c r="A1177" i="2" s="1"/>
  <c r="E1176" i="2"/>
  <c r="C1176" i="2"/>
  <c r="I910" i="1" l="1"/>
  <c r="A911" i="1" s="1"/>
  <c r="F910" i="1"/>
  <c r="C910" i="1"/>
  <c r="B910" i="1"/>
  <c r="L910" i="1"/>
  <c r="J910" i="1"/>
  <c r="E910" i="1"/>
  <c r="H910" i="1"/>
  <c r="D910" i="1"/>
  <c r="K910" i="1"/>
  <c r="D1177" i="2"/>
  <c r="E1177" i="2"/>
  <c r="G1177" i="2"/>
  <c r="A1178" i="2" s="1"/>
  <c r="B1177" i="2"/>
  <c r="F1177" i="2"/>
  <c r="C1177" i="2"/>
  <c r="F1178" i="2" l="1"/>
  <c r="D1178" i="2"/>
  <c r="G1178" i="2"/>
  <c r="A1179" i="2" s="1"/>
  <c r="B1178" i="2"/>
  <c r="E1178" i="2"/>
  <c r="C1178" i="2"/>
  <c r="D911" i="1"/>
  <c r="H911" i="1"/>
  <c r="E911" i="1"/>
  <c r="L911" i="1"/>
  <c r="I911" i="1"/>
  <c r="A912" i="1" s="1"/>
  <c r="F911" i="1"/>
  <c r="C911" i="1"/>
  <c r="B911" i="1"/>
  <c r="K911" i="1"/>
  <c r="J911" i="1"/>
  <c r="C912" i="1" l="1"/>
  <c r="D912" i="1"/>
  <c r="E912" i="1"/>
  <c r="K912" i="1"/>
  <c r="I912" i="1"/>
  <c r="A913" i="1" s="1"/>
  <c r="F912" i="1"/>
  <c r="H912" i="1"/>
  <c r="B912" i="1"/>
  <c r="L912" i="1"/>
  <c r="J912" i="1"/>
  <c r="D1179" i="2"/>
  <c r="C1179" i="2"/>
  <c r="B1179" i="2"/>
  <c r="E1179" i="2"/>
  <c r="G1179" i="2"/>
  <c r="A1180" i="2" s="1"/>
  <c r="F1179" i="2"/>
  <c r="F1180" i="2" l="1"/>
  <c r="C1180" i="2"/>
  <c r="B1180" i="2"/>
  <c r="D1180" i="2"/>
  <c r="G1180" i="2"/>
  <c r="A1181" i="2" s="1"/>
  <c r="E1180" i="2"/>
  <c r="B913" i="1"/>
  <c r="C913" i="1"/>
  <c r="E913" i="1"/>
  <c r="L913" i="1"/>
  <c r="I913" i="1"/>
  <c r="A914" i="1" s="1"/>
  <c r="F913" i="1"/>
  <c r="D913" i="1"/>
  <c r="H913" i="1"/>
  <c r="K913" i="1"/>
  <c r="J913" i="1"/>
  <c r="E914" i="1" l="1"/>
  <c r="C914" i="1"/>
  <c r="B914" i="1"/>
  <c r="K914" i="1"/>
  <c r="I914" i="1"/>
  <c r="A915" i="1" s="1"/>
  <c r="F914" i="1"/>
  <c r="D914" i="1"/>
  <c r="H914" i="1"/>
  <c r="L914" i="1"/>
  <c r="J914" i="1"/>
  <c r="D1181" i="2"/>
  <c r="G1181" i="2"/>
  <c r="A1182" i="2" s="1"/>
  <c r="F1181" i="2"/>
  <c r="B1181" i="2"/>
  <c r="C1181" i="2"/>
  <c r="E1181" i="2"/>
  <c r="D915" i="1" l="1"/>
  <c r="C915" i="1"/>
  <c r="B915" i="1"/>
  <c r="L915" i="1"/>
  <c r="I915" i="1"/>
  <c r="A916" i="1" s="1"/>
  <c r="F915" i="1"/>
  <c r="E915" i="1"/>
  <c r="H915" i="1"/>
  <c r="K915" i="1"/>
  <c r="J915" i="1"/>
  <c r="C1182" i="2"/>
  <c r="D1182" i="2"/>
  <c r="F1182" i="2"/>
  <c r="G1182" i="2"/>
  <c r="A1183" i="2" s="1"/>
  <c r="E1182" i="2"/>
  <c r="B1182" i="2"/>
  <c r="D1183" i="2" l="1"/>
  <c r="E1183" i="2"/>
  <c r="B1183" i="2"/>
  <c r="G1183" i="2"/>
  <c r="A1184" i="2" s="1"/>
  <c r="F1183" i="2"/>
  <c r="C1183" i="2"/>
  <c r="C916" i="1"/>
  <c r="E916" i="1"/>
  <c r="B916" i="1"/>
  <c r="K916" i="1"/>
  <c r="I916" i="1"/>
  <c r="A917" i="1" s="1"/>
  <c r="F916" i="1"/>
  <c r="H916" i="1"/>
  <c r="D916" i="1"/>
  <c r="L916" i="1"/>
  <c r="J916" i="1"/>
  <c r="B917" i="1" l="1"/>
  <c r="D917" i="1"/>
  <c r="H917" i="1"/>
  <c r="L917" i="1"/>
  <c r="I917" i="1"/>
  <c r="A918" i="1" s="1"/>
  <c r="F917" i="1"/>
  <c r="E917" i="1"/>
  <c r="C917" i="1"/>
  <c r="K917" i="1"/>
  <c r="J917" i="1"/>
  <c r="F1184" i="2"/>
  <c r="D1184" i="2"/>
  <c r="B1184" i="2"/>
  <c r="G1184" i="2"/>
  <c r="A1185" i="2" s="1"/>
  <c r="E1184" i="2"/>
  <c r="C1184" i="2"/>
  <c r="E918" i="1" l="1"/>
  <c r="D918" i="1"/>
  <c r="H918" i="1"/>
  <c r="K918" i="1"/>
  <c r="I918" i="1"/>
  <c r="A919" i="1" s="1"/>
  <c r="F918" i="1"/>
  <c r="B918" i="1"/>
  <c r="C918" i="1"/>
  <c r="L918" i="1"/>
  <c r="J918" i="1"/>
  <c r="D1185" i="2"/>
  <c r="E1185" i="2"/>
  <c r="G1185" i="2"/>
  <c r="A1186" i="2" s="1"/>
  <c r="B1185" i="2"/>
  <c r="F1185" i="2"/>
  <c r="C1185" i="2"/>
  <c r="F1186" i="2" l="1"/>
  <c r="D1186" i="2"/>
  <c r="G1186" i="2"/>
  <c r="A1187" i="2" s="1"/>
  <c r="B1186" i="2"/>
  <c r="E1186" i="2"/>
  <c r="C1186" i="2"/>
  <c r="D919" i="1"/>
  <c r="E919" i="1"/>
  <c r="H919" i="1"/>
  <c r="L919" i="1"/>
  <c r="I919" i="1"/>
  <c r="A920" i="1" s="1"/>
  <c r="F919" i="1"/>
  <c r="B919" i="1"/>
  <c r="C919" i="1"/>
  <c r="K919" i="1"/>
  <c r="J919" i="1"/>
  <c r="C920" i="1" l="1"/>
  <c r="B920" i="1"/>
  <c r="D920" i="1"/>
  <c r="K920" i="1"/>
  <c r="I920" i="1"/>
  <c r="A921" i="1" s="1"/>
  <c r="F920" i="1"/>
  <c r="H920" i="1"/>
  <c r="E920" i="1"/>
  <c r="L920" i="1"/>
  <c r="J920" i="1"/>
  <c r="D1187" i="2"/>
  <c r="C1187" i="2"/>
  <c r="B1187" i="2"/>
  <c r="E1187" i="2"/>
  <c r="G1187" i="2"/>
  <c r="A1188" i="2" s="1"/>
  <c r="F1187" i="2"/>
  <c r="F1188" i="2" l="1"/>
  <c r="C1188" i="2"/>
  <c r="B1188" i="2"/>
  <c r="D1188" i="2"/>
  <c r="G1188" i="2"/>
  <c r="A1189" i="2" s="1"/>
  <c r="E1188" i="2"/>
  <c r="B921" i="1"/>
  <c r="E921" i="1"/>
  <c r="C921" i="1"/>
  <c r="L921" i="1"/>
  <c r="I921" i="1"/>
  <c r="A922" i="1" s="1"/>
  <c r="F921" i="1"/>
  <c r="H921" i="1"/>
  <c r="D921" i="1"/>
  <c r="K921" i="1"/>
  <c r="J921" i="1"/>
  <c r="E922" i="1" l="1"/>
  <c r="B922" i="1"/>
  <c r="C922" i="1"/>
  <c r="K922" i="1"/>
  <c r="I922" i="1"/>
  <c r="A923" i="1" s="1"/>
  <c r="F922" i="1"/>
  <c r="H922" i="1"/>
  <c r="D922" i="1"/>
  <c r="L922" i="1"/>
  <c r="J922" i="1"/>
  <c r="D1189" i="2"/>
  <c r="G1189" i="2"/>
  <c r="A1190" i="2" s="1"/>
  <c r="F1189" i="2"/>
  <c r="B1189" i="2"/>
  <c r="C1189" i="2"/>
  <c r="E1189" i="2"/>
  <c r="D923" i="1" l="1"/>
  <c r="B923" i="1"/>
  <c r="C923" i="1"/>
  <c r="L923" i="1"/>
  <c r="I923" i="1"/>
  <c r="A924" i="1" s="1"/>
  <c r="F923" i="1"/>
  <c r="H923" i="1"/>
  <c r="E923" i="1"/>
  <c r="K923" i="1"/>
  <c r="J923" i="1"/>
  <c r="F1190" i="2"/>
  <c r="G1190" i="2"/>
  <c r="A1191" i="2" s="1"/>
  <c r="E1190" i="2"/>
  <c r="B1190" i="2"/>
  <c r="C1190" i="2"/>
  <c r="D1190" i="2"/>
  <c r="I924" i="1" l="1"/>
  <c r="A925" i="1" s="1"/>
  <c r="F924" i="1"/>
  <c r="H924" i="1"/>
  <c r="E924" i="1"/>
  <c r="L924" i="1"/>
  <c r="J924" i="1"/>
  <c r="C924" i="1"/>
  <c r="B924" i="1"/>
  <c r="D924" i="1"/>
  <c r="K924" i="1"/>
  <c r="D1191" i="2"/>
  <c r="E1191" i="2"/>
  <c r="B1191" i="2"/>
  <c r="G1191" i="2"/>
  <c r="A1192" i="2" s="1"/>
  <c r="F1191" i="2"/>
  <c r="C1191" i="2"/>
  <c r="B925" i="1" l="1"/>
  <c r="H925" i="1"/>
  <c r="D925" i="1"/>
  <c r="L925" i="1"/>
  <c r="I925" i="1"/>
  <c r="A926" i="1" s="1"/>
  <c r="F925" i="1"/>
  <c r="C925" i="1"/>
  <c r="E925" i="1"/>
  <c r="K925" i="1"/>
  <c r="J925" i="1"/>
  <c r="F1192" i="2"/>
  <c r="D1192" i="2"/>
  <c r="B1192" i="2"/>
  <c r="G1192" i="2"/>
  <c r="A1193" i="2" s="1"/>
  <c r="E1192" i="2"/>
  <c r="C1192" i="2"/>
  <c r="E926" i="1" l="1"/>
  <c r="H926" i="1"/>
  <c r="D926" i="1"/>
  <c r="K926" i="1"/>
  <c r="I926" i="1"/>
  <c r="A927" i="1" s="1"/>
  <c r="F926" i="1"/>
  <c r="C926" i="1"/>
  <c r="B926" i="1"/>
  <c r="L926" i="1"/>
  <c r="J926" i="1"/>
  <c r="D1193" i="2"/>
  <c r="E1193" i="2"/>
  <c r="G1193" i="2"/>
  <c r="A1194" i="2" s="1"/>
  <c r="B1193" i="2"/>
  <c r="F1193" i="2"/>
  <c r="C1193" i="2"/>
  <c r="F1194" i="2" l="1"/>
  <c r="D1194" i="2"/>
  <c r="G1194" i="2"/>
  <c r="A1195" i="2" s="1"/>
  <c r="B1194" i="2"/>
  <c r="E1194" i="2"/>
  <c r="C1194" i="2"/>
  <c r="I927" i="1"/>
  <c r="A928" i="1" s="1"/>
  <c r="F927" i="1"/>
  <c r="C927" i="1"/>
  <c r="B927" i="1"/>
  <c r="K927" i="1"/>
  <c r="J927" i="1"/>
  <c r="D927" i="1"/>
  <c r="H927" i="1"/>
  <c r="E927" i="1"/>
  <c r="L927" i="1"/>
  <c r="C928" i="1" l="1"/>
  <c r="D928" i="1"/>
  <c r="E928" i="1"/>
  <c r="K928" i="1"/>
  <c r="I928" i="1"/>
  <c r="A929" i="1" s="1"/>
  <c r="F928" i="1"/>
  <c r="H928" i="1"/>
  <c r="B928" i="1"/>
  <c r="L928" i="1"/>
  <c r="J928" i="1"/>
  <c r="D1195" i="2"/>
  <c r="C1195" i="2"/>
  <c r="B1195" i="2"/>
  <c r="E1195" i="2"/>
  <c r="G1195" i="2"/>
  <c r="A1196" i="2" s="1"/>
  <c r="F1195" i="2"/>
  <c r="D1196" i="2" l="1"/>
  <c r="G1196" i="2"/>
  <c r="A1197" i="2" s="1"/>
  <c r="E1196" i="2"/>
  <c r="F1196" i="2"/>
  <c r="C1196" i="2"/>
  <c r="B1196" i="2"/>
  <c r="B929" i="1"/>
  <c r="C929" i="1"/>
  <c r="E929" i="1"/>
  <c r="L929" i="1"/>
  <c r="I929" i="1"/>
  <c r="A930" i="1" s="1"/>
  <c r="F929" i="1"/>
  <c r="D929" i="1"/>
  <c r="H929" i="1"/>
  <c r="K929" i="1"/>
  <c r="J929" i="1"/>
  <c r="E930" i="1" l="1"/>
  <c r="C930" i="1"/>
  <c r="B930" i="1"/>
  <c r="K930" i="1"/>
  <c r="I930" i="1"/>
  <c r="A931" i="1" s="1"/>
  <c r="F930" i="1"/>
  <c r="D930" i="1"/>
  <c r="H930" i="1"/>
  <c r="L930" i="1"/>
  <c r="J930" i="1"/>
  <c r="D1197" i="2"/>
  <c r="G1197" i="2"/>
  <c r="A1198" i="2" s="1"/>
  <c r="F1197" i="2"/>
  <c r="B1197" i="2"/>
  <c r="C1197" i="2"/>
  <c r="E1197" i="2"/>
  <c r="D931" i="1" l="1"/>
  <c r="C931" i="1"/>
  <c r="B931" i="1"/>
  <c r="L931" i="1"/>
  <c r="I931" i="1"/>
  <c r="A932" i="1" s="1"/>
  <c r="F931" i="1"/>
  <c r="E931" i="1"/>
  <c r="H931" i="1"/>
  <c r="K931" i="1"/>
  <c r="J931" i="1"/>
  <c r="F1198" i="2"/>
  <c r="G1198" i="2"/>
  <c r="A1199" i="2" s="1"/>
  <c r="E1198" i="2"/>
  <c r="B1198" i="2"/>
  <c r="C1198" i="2"/>
  <c r="D1198" i="2"/>
  <c r="C932" i="1" l="1"/>
  <c r="E932" i="1"/>
  <c r="B932" i="1"/>
  <c r="K932" i="1"/>
  <c r="I932" i="1"/>
  <c r="A933" i="1" s="1"/>
  <c r="F932" i="1"/>
  <c r="H932" i="1"/>
  <c r="D932" i="1"/>
  <c r="L932" i="1"/>
  <c r="J932" i="1"/>
  <c r="G1199" i="2"/>
  <c r="A1200" i="2" s="1"/>
  <c r="F1199" i="2"/>
  <c r="C1199" i="2"/>
  <c r="D1199" i="2"/>
  <c r="E1199" i="2"/>
  <c r="B1199" i="2"/>
  <c r="F1200" i="2" l="1"/>
  <c r="D1200" i="2"/>
  <c r="B1200" i="2"/>
  <c r="G1200" i="2"/>
  <c r="A1201" i="2" s="1"/>
  <c r="E1200" i="2"/>
  <c r="C1200" i="2"/>
  <c r="B933" i="1"/>
  <c r="D933" i="1"/>
  <c r="H933" i="1"/>
  <c r="L933" i="1"/>
  <c r="I933" i="1"/>
  <c r="A934" i="1" s="1"/>
  <c r="F933" i="1"/>
  <c r="E933" i="1"/>
  <c r="C933" i="1"/>
  <c r="K933" i="1"/>
  <c r="J933" i="1"/>
  <c r="I934" i="1" l="1"/>
  <c r="A935" i="1" s="1"/>
  <c r="F934" i="1"/>
  <c r="B934" i="1"/>
  <c r="C934" i="1"/>
  <c r="L934" i="1"/>
  <c r="J934" i="1"/>
  <c r="E934" i="1"/>
  <c r="D934" i="1"/>
  <c r="H934" i="1"/>
  <c r="K934" i="1"/>
  <c r="D1201" i="2"/>
  <c r="E1201" i="2"/>
  <c r="G1201" i="2"/>
  <c r="A1202" i="2" s="1"/>
  <c r="B1201" i="2"/>
  <c r="F1201" i="2"/>
  <c r="C1201" i="2"/>
  <c r="D935" i="1" l="1"/>
  <c r="E935" i="1"/>
  <c r="H935" i="1"/>
  <c r="L935" i="1"/>
  <c r="I935" i="1"/>
  <c r="A936" i="1" s="1"/>
  <c r="F935" i="1"/>
  <c r="B935" i="1"/>
  <c r="C935" i="1"/>
  <c r="K935" i="1"/>
  <c r="J935" i="1"/>
  <c r="F1202" i="2"/>
  <c r="D1202" i="2"/>
  <c r="G1202" i="2"/>
  <c r="A1203" i="2" s="1"/>
  <c r="B1202" i="2"/>
  <c r="E1202" i="2"/>
  <c r="C1202" i="2"/>
  <c r="D1203" i="2" l="1"/>
  <c r="C1203" i="2"/>
  <c r="B1203" i="2"/>
  <c r="E1203" i="2"/>
  <c r="G1203" i="2"/>
  <c r="A1204" i="2" s="1"/>
  <c r="F1203" i="2"/>
  <c r="C936" i="1"/>
  <c r="B936" i="1"/>
  <c r="D936" i="1"/>
  <c r="K936" i="1"/>
  <c r="I936" i="1"/>
  <c r="A937" i="1" s="1"/>
  <c r="F936" i="1"/>
  <c r="H936" i="1"/>
  <c r="E936" i="1"/>
  <c r="L936" i="1"/>
  <c r="J936" i="1"/>
  <c r="B937" i="1" l="1"/>
  <c r="E937" i="1"/>
  <c r="C937" i="1"/>
  <c r="L937" i="1"/>
  <c r="I937" i="1"/>
  <c r="A938" i="1" s="1"/>
  <c r="F937" i="1"/>
  <c r="H937" i="1"/>
  <c r="D937" i="1"/>
  <c r="K937" i="1"/>
  <c r="J937" i="1"/>
  <c r="F1204" i="2"/>
  <c r="C1204" i="2"/>
  <c r="B1204" i="2"/>
  <c r="D1204" i="2"/>
  <c r="G1204" i="2"/>
  <c r="A1205" i="2" s="1"/>
  <c r="E1204" i="2"/>
  <c r="D1205" i="2" l="1"/>
  <c r="G1205" i="2"/>
  <c r="A1206" i="2" s="1"/>
  <c r="F1205" i="2"/>
  <c r="B1205" i="2"/>
  <c r="C1205" i="2"/>
  <c r="E1205" i="2"/>
  <c r="E938" i="1"/>
  <c r="B938" i="1"/>
  <c r="C938" i="1"/>
  <c r="K938" i="1"/>
  <c r="I938" i="1"/>
  <c r="A939" i="1" s="1"/>
  <c r="F938" i="1"/>
  <c r="H938" i="1"/>
  <c r="D938" i="1"/>
  <c r="L938" i="1"/>
  <c r="J938" i="1"/>
  <c r="D939" i="1" l="1"/>
  <c r="B939" i="1"/>
  <c r="C939" i="1"/>
  <c r="L939" i="1"/>
  <c r="I939" i="1"/>
  <c r="A940" i="1" s="1"/>
  <c r="F939" i="1"/>
  <c r="H939" i="1"/>
  <c r="E939" i="1"/>
  <c r="K939" i="1"/>
  <c r="J939" i="1"/>
  <c r="C1206" i="2"/>
  <c r="D1206" i="2"/>
  <c r="F1206" i="2"/>
  <c r="G1206" i="2"/>
  <c r="A1207" i="2" s="1"/>
  <c r="E1206" i="2"/>
  <c r="B1206" i="2"/>
  <c r="C940" i="1" l="1"/>
  <c r="B940" i="1"/>
  <c r="D940" i="1"/>
  <c r="K940" i="1"/>
  <c r="I940" i="1"/>
  <c r="A941" i="1" s="1"/>
  <c r="F940" i="1"/>
  <c r="H940" i="1"/>
  <c r="E940" i="1"/>
  <c r="L940" i="1"/>
  <c r="J940" i="1"/>
  <c r="D1207" i="2"/>
  <c r="E1207" i="2"/>
  <c r="B1207" i="2"/>
  <c r="G1207" i="2"/>
  <c r="A1208" i="2" s="1"/>
  <c r="F1207" i="2"/>
  <c r="C1207" i="2"/>
  <c r="B941" i="1" l="1"/>
  <c r="H941" i="1"/>
  <c r="D941" i="1"/>
  <c r="L941" i="1"/>
  <c r="I941" i="1"/>
  <c r="A942" i="1" s="1"/>
  <c r="F941" i="1"/>
  <c r="C941" i="1"/>
  <c r="E941" i="1"/>
  <c r="K941" i="1"/>
  <c r="J941" i="1"/>
  <c r="F1208" i="2"/>
  <c r="D1208" i="2"/>
  <c r="B1208" i="2"/>
  <c r="G1208" i="2"/>
  <c r="A1209" i="2" s="1"/>
  <c r="E1208" i="2"/>
  <c r="C1208" i="2"/>
  <c r="I942" i="1" l="1"/>
  <c r="A943" i="1" s="1"/>
  <c r="F942" i="1"/>
  <c r="C942" i="1"/>
  <c r="B942" i="1"/>
  <c r="L942" i="1"/>
  <c r="J942" i="1"/>
  <c r="E942" i="1"/>
  <c r="H942" i="1"/>
  <c r="D942" i="1"/>
  <c r="K942" i="1"/>
  <c r="D1209" i="2"/>
  <c r="E1209" i="2"/>
  <c r="G1209" i="2"/>
  <c r="A1210" i="2" s="1"/>
  <c r="B1209" i="2"/>
  <c r="F1209" i="2"/>
  <c r="C1209" i="2"/>
  <c r="F1210" i="2" l="1"/>
  <c r="D1210" i="2"/>
  <c r="G1210" i="2"/>
  <c r="A1211" i="2" s="1"/>
  <c r="B1210" i="2"/>
  <c r="E1210" i="2"/>
  <c r="C1210" i="2"/>
  <c r="I943" i="1"/>
  <c r="A944" i="1" s="1"/>
  <c r="F943" i="1"/>
  <c r="C943" i="1"/>
  <c r="B943" i="1"/>
  <c r="K943" i="1"/>
  <c r="J943" i="1"/>
  <c r="D943" i="1"/>
  <c r="H943" i="1"/>
  <c r="E943" i="1"/>
  <c r="L943" i="1"/>
  <c r="C944" i="1" l="1"/>
  <c r="D944" i="1"/>
  <c r="E944" i="1"/>
  <c r="K944" i="1"/>
  <c r="I944" i="1"/>
  <c r="A945" i="1" s="1"/>
  <c r="F944" i="1"/>
  <c r="H944" i="1"/>
  <c r="B944" i="1"/>
  <c r="L944" i="1"/>
  <c r="J944" i="1"/>
  <c r="D1211" i="2"/>
  <c r="C1211" i="2"/>
  <c r="B1211" i="2"/>
  <c r="E1211" i="2"/>
  <c r="G1211" i="2"/>
  <c r="A1212" i="2" s="1"/>
  <c r="F1211" i="2"/>
  <c r="F1212" i="2" l="1"/>
  <c r="C1212" i="2"/>
  <c r="B1212" i="2"/>
  <c r="D1212" i="2"/>
  <c r="G1212" i="2"/>
  <c r="A1213" i="2" s="1"/>
  <c r="E1212" i="2"/>
  <c r="I945" i="1"/>
  <c r="A946" i="1" s="1"/>
  <c r="F945" i="1"/>
  <c r="D945" i="1"/>
  <c r="H945" i="1"/>
  <c r="K945" i="1"/>
  <c r="J945" i="1"/>
  <c r="B945" i="1"/>
  <c r="C945" i="1"/>
  <c r="E945" i="1"/>
  <c r="L945" i="1"/>
  <c r="I946" i="1" l="1"/>
  <c r="A947" i="1" s="1"/>
  <c r="F946" i="1"/>
  <c r="D946" i="1"/>
  <c r="H946" i="1"/>
  <c r="L946" i="1"/>
  <c r="J946" i="1"/>
  <c r="E946" i="1"/>
  <c r="C946" i="1"/>
  <c r="B946" i="1"/>
  <c r="K946" i="1"/>
  <c r="D1213" i="2"/>
  <c r="G1213" i="2"/>
  <c r="A1214" i="2" s="1"/>
  <c r="F1213" i="2"/>
  <c r="B1213" i="2"/>
  <c r="C1213" i="2"/>
  <c r="E1213" i="2"/>
  <c r="D947" i="1" l="1"/>
  <c r="C947" i="1"/>
  <c r="B947" i="1"/>
  <c r="L947" i="1"/>
  <c r="I947" i="1"/>
  <c r="A948" i="1" s="1"/>
  <c r="F947" i="1"/>
  <c r="E947" i="1"/>
  <c r="H947" i="1"/>
  <c r="K947" i="1"/>
  <c r="J947" i="1"/>
  <c r="C1214" i="2"/>
  <c r="D1214" i="2"/>
  <c r="F1214" i="2"/>
  <c r="G1214" i="2"/>
  <c r="A1215" i="2" s="1"/>
  <c r="E1214" i="2"/>
  <c r="B1214" i="2"/>
  <c r="I948" i="1" l="1"/>
  <c r="A949" i="1" s="1"/>
  <c r="F948" i="1"/>
  <c r="H948" i="1"/>
  <c r="D948" i="1"/>
  <c r="L948" i="1"/>
  <c r="J948" i="1"/>
  <c r="C948" i="1"/>
  <c r="E948" i="1"/>
  <c r="B948" i="1"/>
  <c r="K948" i="1"/>
  <c r="G1215" i="2"/>
  <c r="A1216" i="2" s="1"/>
  <c r="F1215" i="2"/>
  <c r="C1215" i="2"/>
  <c r="D1215" i="2"/>
  <c r="E1215" i="2"/>
  <c r="B1215" i="2"/>
  <c r="F1216" i="2" l="1"/>
  <c r="D1216" i="2"/>
  <c r="B1216" i="2"/>
  <c r="G1216" i="2"/>
  <c r="A1217" i="2" s="1"/>
  <c r="E1216" i="2"/>
  <c r="C1216" i="2"/>
  <c r="B949" i="1"/>
  <c r="D949" i="1"/>
  <c r="H949" i="1"/>
  <c r="L949" i="1"/>
  <c r="I949" i="1"/>
  <c r="A950" i="1" s="1"/>
  <c r="F949" i="1"/>
  <c r="E949" i="1"/>
  <c r="C949" i="1"/>
  <c r="K949" i="1"/>
  <c r="J949" i="1"/>
  <c r="E950" i="1" l="1"/>
  <c r="D950" i="1"/>
  <c r="H950" i="1"/>
  <c r="K950" i="1"/>
  <c r="I950" i="1"/>
  <c r="A951" i="1" s="1"/>
  <c r="F950" i="1"/>
  <c r="B950" i="1"/>
  <c r="C950" i="1"/>
  <c r="L950" i="1"/>
  <c r="J950" i="1"/>
  <c r="F1217" i="2"/>
  <c r="C1217" i="2"/>
  <c r="D1217" i="2"/>
  <c r="E1217" i="2"/>
  <c r="G1217" i="2"/>
  <c r="A1218" i="2" s="1"/>
  <c r="B1217" i="2"/>
  <c r="E1218" i="2" l="1"/>
  <c r="C1218" i="2"/>
  <c r="F1218" i="2"/>
  <c r="D1218" i="2"/>
  <c r="G1218" i="2"/>
  <c r="A1219" i="2" s="1"/>
  <c r="B1218" i="2"/>
  <c r="D951" i="1"/>
  <c r="E951" i="1"/>
  <c r="H951" i="1"/>
  <c r="L951" i="1"/>
  <c r="I951" i="1"/>
  <c r="A952" i="1" s="1"/>
  <c r="F951" i="1"/>
  <c r="B951" i="1"/>
  <c r="C951" i="1"/>
  <c r="K951" i="1"/>
  <c r="J951" i="1"/>
  <c r="C952" i="1" l="1"/>
  <c r="B952" i="1"/>
  <c r="D952" i="1"/>
  <c r="K952" i="1"/>
  <c r="I952" i="1"/>
  <c r="A953" i="1" s="1"/>
  <c r="F952" i="1"/>
  <c r="H952" i="1"/>
  <c r="E952" i="1"/>
  <c r="L952" i="1"/>
  <c r="J952" i="1"/>
  <c r="D1219" i="2"/>
  <c r="C1219" i="2"/>
  <c r="B1219" i="2"/>
  <c r="E1219" i="2"/>
  <c r="G1219" i="2"/>
  <c r="A1220" i="2" s="1"/>
  <c r="F1219" i="2"/>
  <c r="D1220" i="2" l="1"/>
  <c r="G1220" i="2"/>
  <c r="A1221" i="2" s="1"/>
  <c r="E1220" i="2"/>
  <c r="F1220" i="2"/>
  <c r="C1220" i="2"/>
  <c r="B1220" i="2"/>
  <c r="B953" i="1"/>
  <c r="E953" i="1"/>
  <c r="C953" i="1"/>
  <c r="L953" i="1"/>
  <c r="I953" i="1"/>
  <c r="A954" i="1" s="1"/>
  <c r="F953" i="1"/>
  <c r="H953" i="1"/>
  <c r="D953" i="1"/>
  <c r="K953" i="1"/>
  <c r="J953" i="1"/>
  <c r="E954" i="1" l="1"/>
  <c r="B954" i="1"/>
  <c r="C954" i="1"/>
  <c r="K954" i="1"/>
  <c r="I954" i="1"/>
  <c r="A955" i="1" s="1"/>
  <c r="F954" i="1"/>
  <c r="H954" i="1"/>
  <c r="D954" i="1"/>
  <c r="L954" i="1"/>
  <c r="J954" i="1"/>
  <c r="D1221" i="2"/>
  <c r="G1221" i="2"/>
  <c r="A1222" i="2" s="1"/>
  <c r="F1221" i="2"/>
  <c r="B1221" i="2"/>
  <c r="C1221" i="2"/>
  <c r="E1221" i="2"/>
  <c r="D955" i="1" l="1"/>
  <c r="B955" i="1"/>
  <c r="C955" i="1"/>
  <c r="L955" i="1"/>
  <c r="I955" i="1"/>
  <c r="A956" i="1" s="1"/>
  <c r="F955" i="1"/>
  <c r="H955" i="1"/>
  <c r="E955" i="1"/>
  <c r="K955" i="1"/>
  <c r="J955" i="1"/>
  <c r="F1222" i="2"/>
  <c r="G1222" i="2"/>
  <c r="A1223" i="2" s="1"/>
  <c r="E1222" i="2"/>
  <c r="B1222" i="2"/>
  <c r="C1222" i="2"/>
  <c r="D1222" i="2"/>
  <c r="C956" i="1" l="1"/>
  <c r="B956" i="1"/>
  <c r="D956" i="1"/>
  <c r="K956" i="1"/>
  <c r="I956" i="1"/>
  <c r="A957" i="1" s="1"/>
  <c r="F956" i="1"/>
  <c r="H956" i="1"/>
  <c r="E956" i="1"/>
  <c r="L956" i="1"/>
  <c r="J956" i="1"/>
  <c r="D1223" i="2"/>
  <c r="E1223" i="2"/>
  <c r="B1223" i="2"/>
  <c r="G1223" i="2"/>
  <c r="A1224" i="2" s="1"/>
  <c r="F1223" i="2"/>
  <c r="C1223" i="2"/>
  <c r="B957" i="1" l="1"/>
  <c r="H957" i="1"/>
  <c r="D957" i="1"/>
  <c r="L957" i="1"/>
  <c r="I957" i="1"/>
  <c r="A958" i="1" s="1"/>
  <c r="F957" i="1"/>
  <c r="C957" i="1"/>
  <c r="E957" i="1"/>
  <c r="K957" i="1"/>
  <c r="J957" i="1"/>
  <c r="F1224" i="2"/>
  <c r="D1224" i="2"/>
  <c r="B1224" i="2"/>
  <c r="G1224" i="2"/>
  <c r="A1225" i="2" s="1"/>
  <c r="E1224" i="2"/>
  <c r="C1224" i="2"/>
  <c r="I958" i="1" l="1"/>
  <c r="A959" i="1" s="1"/>
  <c r="F958" i="1"/>
  <c r="C958" i="1"/>
  <c r="B958" i="1"/>
  <c r="L958" i="1"/>
  <c r="J958" i="1"/>
  <c r="E958" i="1"/>
  <c r="H958" i="1"/>
  <c r="D958" i="1"/>
  <c r="K958" i="1"/>
  <c r="D1225" i="2"/>
  <c r="E1225" i="2"/>
  <c r="G1225" i="2"/>
  <c r="A1226" i="2" s="1"/>
  <c r="B1225" i="2"/>
  <c r="F1225" i="2"/>
  <c r="C1225" i="2"/>
  <c r="F1226" i="2" l="1"/>
  <c r="D1226" i="2"/>
  <c r="G1226" i="2"/>
  <c r="A1227" i="2" s="1"/>
  <c r="B1226" i="2"/>
  <c r="E1226" i="2"/>
  <c r="C1226" i="2"/>
  <c r="D959" i="1"/>
  <c r="H959" i="1"/>
  <c r="E959" i="1"/>
  <c r="L959" i="1"/>
  <c r="I959" i="1"/>
  <c r="A960" i="1" s="1"/>
  <c r="F959" i="1"/>
  <c r="C959" i="1"/>
  <c r="B959" i="1"/>
  <c r="K959" i="1"/>
  <c r="J959" i="1"/>
  <c r="C960" i="1" l="1"/>
  <c r="D960" i="1"/>
  <c r="E960" i="1"/>
  <c r="K960" i="1"/>
  <c r="I960" i="1"/>
  <c r="A961" i="1" s="1"/>
  <c r="F960" i="1"/>
  <c r="H960" i="1"/>
  <c r="B960" i="1"/>
  <c r="L960" i="1"/>
  <c r="J960" i="1"/>
  <c r="D1227" i="2"/>
  <c r="C1227" i="2"/>
  <c r="B1227" i="2"/>
  <c r="E1227" i="2"/>
  <c r="G1227" i="2"/>
  <c r="A1228" i="2" s="1"/>
  <c r="F1227" i="2"/>
  <c r="F1228" i="2" l="1"/>
  <c r="C1228" i="2"/>
  <c r="B1228" i="2"/>
  <c r="D1228" i="2"/>
  <c r="G1228" i="2"/>
  <c r="A1229" i="2" s="1"/>
  <c r="E1228" i="2"/>
  <c r="B961" i="1"/>
  <c r="C961" i="1"/>
  <c r="E961" i="1"/>
  <c r="L961" i="1"/>
  <c r="I961" i="1"/>
  <c r="A962" i="1" s="1"/>
  <c r="F961" i="1"/>
  <c r="D961" i="1"/>
  <c r="H961" i="1"/>
  <c r="K961" i="1"/>
  <c r="J961" i="1"/>
  <c r="E962" i="1" l="1"/>
  <c r="C962" i="1"/>
  <c r="B962" i="1"/>
  <c r="K962" i="1"/>
  <c r="I962" i="1"/>
  <c r="A963" i="1" s="1"/>
  <c r="F962" i="1"/>
  <c r="D962" i="1"/>
  <c r="H962" i="1"/>
  <c r="L962" i="1"/>
  <c r="J962" i="1"/>
  <c r="D1229" i="2"/>
  <c r="G1229" i="2"/>
  <c r="A1230" i="2" s="1"/>
  <c r="F1229" i="2"/>
  <c r="B1229" i="2"/>
  <c r="C1229" i="2"/>
  <c r="E1229" i="2"/>
  <c r="D963" i="1" l="1"/>
  <c r="C963" i="1"/>
  <c r="B963" i="1"/>
  <c r="L963" i="1"/>
  <c r="I963" i="1"/>
  <c r="A964" i="1" s="1"/>
  <c r="F963" i="1"/>
  <c r="E963" i="1"/>
  <c r="H963" i="1"/>
  <c r="K963" i="1"/>
  <c r="J963" i="1"/>
  <c r="C1230" i="2"/>
  <c r="D1230" i="2"/>
  <c r="F1230" i="2"/>
  <c r="G1230" i="2"/>
  <c r="A1231" i="2" s="1"/>
  <c r="E1230" i="2"/>
  <c r="B1230" i="2"/>
  <c r="C964" i="1" l="1"/>
  <c r="E964" i="1"/>
  <c r="B964" i="1"/>
  <c r="K964" i="1"/>
  <c r="I964" i="1"/>
  <c r="A965" i="1" s="1"/>
  <c r="F964" i="1"/>
  <c r="H964" i="1"/>
  <c r="D964" i="1"/>
  <c r="L964" i="1"/>
  <c r="J964" i="1"/>
  <c r="D1231" i="2"/>
  <c r="E1231" i="2"/>
  <c r="B1231" i="2"/>
  <c r="G1231" i="2"/>
  <c r="A1232" i="2" s="1"/>
  <c r="F1231" i="2"/>
  <c r="C1231" i="2"/>
  <c r="B965" i="1" l="1"/>
  <c r="D965" i="1"/>
  <c r="H965" i="1"/>
  <c r="L965" i="1"/>
  <c r="I965" i="1"/>
  <c r="A966" i="1" s="1"/>
  <c r="F965" i="1"/>
  <c r="E965" i="1"/>
  <c r="C965" i="1"/>
  <c r="K965" i="1"/>
  <c r="J965" i="1"/>
  <c r="F1232" i="2"/>
  <c r="D1232" i="2"/>
  <c r="B1232" i="2"/>
  <c r="G1232" i="2"/>
  <c r="A1233" i="2" s="1"/>
  <c r="E1232" i="2"/>
  <c r="C1232" i="2"/>
  <c r="E966" i="1" l="1"/>
  <c r="D966" i="1"/>
  <c r="H966" i="1"/>
  <c r="K966" i="1"/>
  <c r="I966" i="1"/>
  <c r="A967" i="1" s="1"/>
  <c r="F966" i="1"/>
  <c r="B966" i="1"/>
  <c r="C966" i="1"/>
  <c r="L966" i="1"/>
  <c r="J966" i="1"/>
  <c r="D1233" i="2"/>
  <c r="E1233" i="2"/>
  <c r="G1233" i="2"/>
  <c r="A1234" i="2" s="1"/>
  <c r="B1233" i="2"/>
  <c r="F1233" i="2"/>
  <c r="C1233" i="2"/>
  <c r="F1234" i="2" l="1"/>
  <c r="D1234" i="2"/>
  <c r="G1234" i="2"/>
  <c r="A1235" i="2" s="1"/>
  <c r="B1234" i="2"/>
  <c r="E1234" i="2"/>
  <c r="C1234" i="2"/>
  <c r="D967" i="1"/>
  <c r="E967" i="1"/>
  <c r="H967" i="1"/>
  <c r="L967" i="1"/>
  <c r="I967" i="1"/>
  <c r="A968" i="1" s="1"/>
  <c r="F967" i="1"/>
  <c r="B967" i="1"/>
  <c r="C967" i="1"/>
  <c r="K967" i="1"/>
  <c r="J967" i="1"/>
  <c r="C968" i="1" l="1"/>
  <c r="B968" i="1"/>
  <c r="D968" i="1"/>
  <c r="K968" i="1"/>
  <c r="I968" i="1"/>
  <c r="A969" i="1" s="1"/>
  <c r="F968" i="1"/>
  <c r="H968" i="1"/>
  <c r="E968" i="1"/>
  <c r="L968" i="1"/>
  <c r="J968" i="1"/>
  <c r="D1235" i="2"/>
  <c r="C1235" i="2"/>
  <c r="B1235" i="2"/>
  <c r="E1235" i="2"/>
  <c r="G1235" i="2"/>
  <c r="A1236" i="2" s="1"/>
  <c r="F1235" i="2"/>
  <c r="F1236" i="2" l="1"/>
  <c r="C1236" i="2"/>
  <c r="B1236" i="2"/>
  <c r="D1236" i="2"/>
  <c r="G1236" i="2"/>
  <c r="A1237" i="2" s="1"/>
  <c r="E1236" i="2"/>
  <c r="B969" i="1"/>
  <c r="E969" i="1"/>
  <c r="C969" i="1"/>
  <c r="L969" i="1"/>
  <c r="I969" i="1"/>
  <c r="A970" i="1" s="1"/>
  <c r="F969" i="1"/>
  <c r="H969" i="1"/>
  <c r="D969" i="1"/>
  <c r="K969" i="1"/>
  <c r="J969" i="1"/>
  <c r="E970" i="1" l="1"/>
  <c r="B970" i="1"/>
  <c r="C970" i="1"/>
  <c r="K970" i="1"/>
  <c r="I970" i="1"/>
  <c r="A971" i="1" s="1"/>
  <c r="F970" i="1"/>
  <c r="H970" i="1"/>
  <c r="D970" i="1"/>
  <c r="L970" i="1"/>
  <c r="J970" i="1"/>
  <c r="D1237" i="2"/>
  <c r="G1237" i="2"/>
  <c r="A1238" i="2" s="1"/>
  <c r="F1237" i="2"/>
  <c r="B1237" i="2"/>
  <c r="C1237" i="2"/>
  <c r="E1237" i="2"/>
  <c r="D971" i="1" l="1"/>
  <c r="B971" i="1"/>
  <c r="C971" i="1"/>
  <c r="L971" i="1"/>
  <c r="I971" i="1"/>
  <c r="A972" i="1" s="1"/>
  <c r="F971" i="1"/>
  <c r="H971" i="1"/>
  <c r="E971" i="1"/>
  <c r="K971" i="1"/>
  <c r="J971" i="1"/>
  <c r="F1238" i="2"/>
  <c r="G1238" i="2"/>
  <c r="A1239" i="2" s="1"/>
  <c r="E1238" i="2"/>
  <c r="B1238" i="2"/>
  <c r="C1238" i="2"/>
  <c r="D1238" i="2"/>
  <c r="C972" i="1" l="1"/>
  <c r="B972" i="1"/>
  <c r="D972" i="1"/>
  <c r="K972" i="1"/>
  <c r="I972" i="1"/>
  <c r="A973" i="1" s="1"/>
  <c r="F972" i="1"/>
  <c r="H972" i="1"/>
  <c r="E972" i="1"/>
  <c r="L972" i="1"/>
  <c r="J972" i="1"/>
  <c r="D1239" i="2"/>
  <c r="E1239" i="2"/>
  <c r="B1239" i="2"/>
  <c r="G1239" i="2"/>
  <c r="A1240" i="2" s="1"/>
  <c r="F1239" i="2"/>
  <c r="C1239" i="2"/>
  <c r="B973" i="1" l="1"/>
  <c r="H973" i="1"/>
  <c r="D973" i="1"/>
  <c r="L973" i="1"/>
  <c r="I973" i="1"/>
  <c r="A974" i="1" s="1"/>
  <c r="F973" i="1"/>
  <c r="C973" i="1"/>
  <c r="E973" i="1"/>
  <c r="K973" i="1"/>
  <c r="J973" i="1"/>
  <c r="F1240" i="2"/>
  <c r="D1240" i="2"/>
  <c r="B1240" i="2"/>
  <c r="G1240" i="2"/>
  <c r="A1241" i="2" s="1"/>
  <c r="E1240" i="2"/>
  <c r="C1240" i="2"/>
  <c r="E974" i="1" l="1"/>
  <c r="H974" i="1"/>
  <c r="D974" i="1"/>
  <c r="K974" i="1"/>
  <c r="I974" i="1"/>
  <c r="A975" i="1" s="1"/>
  <c r="F974" i="1"/>
  <c r="C974" i="1"/>
  <c r="B974" i="1"/>
  <c r="L974" i="1"/>
  <c r="J974" i="1"/>
  <c r="D1241" i="2"/>
  <c r="E1241" i="2"/>
  <c r="G1241" i="2"/>
  <c r="A1242" i="2" s="1"/>
  <c r="B1241" i="2"/>
  <c r="F1241" i="2"/>
  <c r="C1241" i="2"/>
  <c r="F1242" i="2" l="1"/>
  <c r="D1242" i="2"/>
  <c r="G1242" i="2"/>
  <c r="A1243" i="2" s="1"/>
  <c r="B1242" i="2"/>
  <c r="E1242" i="2"/>
  <c r="C1242" i="2"/>
  <c r="D975" i="1"/>
  <c r="H975" i="1"/>
  <c r="E975" i="1"/>
  <c r="L975" i="1"/>
  <c r="I975" i="1"/>
  <c r="A976" i="1" s="1"/>
  <c r="F975" i="1"/>
  <c r="C975" i="1"/>
  <c r="B975" i="1"/>
  <c r="K975" i="1"/>
  <c r="J975" i="1"/>
  <c r="C976" i="1" l="1"/>
  <c r="D976" i="1"/>
  <c r="E976" i="1"/>
  <c r="K976" i="1"/>
  <c r="I976" i="1"/>
  <c r="A977" i="1" s="1"/>
  <c r="F976" i="1"/>
  <c r="H976" i="1"/>
  <c r="B976" i="1"/>
  <c r="L976" i="1"/>
  <c r="J976" i="1"/>
  <c r="D1243" i="2"/>
  <c r="C1243" i="2"/>
  <c r="B1243" i="2"/>
  <c r="E1243" i="2"/>
  <c r="G1243" i="2"/>
  <c r="A1244" i="2" s="1"/>
  <c r="F1243" i="2"/>
  <c r="F1244" i="2" l="1"/>
  <c r="C1244" i="2"/>
  <c r="B1244" i="2"/>
  <c r="D1244" i="2"/>
  <c r="G1244" i="2"/>
  <c r="A1245" i="2" s="1"/>
  <c r="E1244" i="2"/>
  <c r="B977" i="1"/>
  <c r="C977" i="1"/>
  <c r="E977" i="1"/>
  <c r="L977" i="1"/>
  <c r="I977" i="1"/>
  <c r="A978" i="1" s="1"/>
  <c r="F977" i="1"/>
  <c r="D977" i="1"/>
  <c r="H977" i="1"/>
  <c r="K977" i="1"/>
  <c r="J977" i="1"/>
  <c r="E978" i="1" l="1"/>
  <c r="C978" i="1"/>
  <c r="B978" i="1"/>
  <c r="K978" i="1"/>
  <c r="I978" i="1"/>
  <c r="A979" i="1" s="1"/>
  <c r="F978" i="1"/>
  <c r="D978" i="1"/>
  <c r="H978" i="1"/>
  <c r="L978" i="1"/>
  <c r="J978" i="1"/>
  <c r="D1245" i="2"/>
  <c r="G1245" i="2"/>
  <c r="A1246" i="2" s="1"/>
  <c r="F1245" i="2"/>
  <c r="B1245" i="2"/>
  <c r="C1245" i="2"/>
  <c r="E1245" i="2"/>
  <c r="D979" i="1" l="1"/>
  <c r="C979" i="1"/>
  <c r="B979" i="1"/>
  <c r="L979" i="1"/>
  <c r="I979" i="1"/>
  <c r="A980" i="1" s="1"/>
  <c r="F979" i="1"/>
  <c r="E979" i="1"/>
  <c r="H979" i="1"/>
  <c r="K979" i="1"/>
  <c r="J979" i="1"/>
  <c r="F1246" i="2"/>
  <c r="G1246" i="2"/>
  <c r="A1247" i="2" s="1"/>
  <c r="E1246" i="2"/>
  <c r="B1246" i="2"/>
  <c r="C1246" i="2"/>
  <c r="D1246" i="2"/>
  <c r="C980" i="1" l="1"/>
  <c r="D980" i="1"/>
  <c r="B980" i="1"/>
  <c r="K980" i="1"/>
  <c r="I980" i="1"/>
  <c r="A981" i="1" s="1"/>
  <c r="F980" i="1"/>
  <c r="E980" i="1"/>
  <c r="H980" i="1"/>
  <c r="L980" i="1"/>
  <c r="J980" i="1"/>
  <c r="D1247" i="2"/>
  <c r="E1247" i="2"/>
  <c r="B1247" i="2"/>
  <c r="G1247" i="2"/>
  <c r="A1248" i="2" s="1"/>
  <c r="F1247" i="2"/>
  <c r="C1247" i="2"/>
  <c r="D981" i="1" l="1"/>
  <c r="H981" i="1"/>
  <c r="E981" i="1"/>
  <c r="L981" i="1"/>
  <c r="I981" i="1"/>
  <c r="A982" i="1" s="1"/>
  <c r="F981" i="1"/>
  <c r="C981" i="1"/>
  <c r="B981" i="1"/>
  <c r="K981" i="1"/>
  <c r="J981" i="1"/>
  <c r="F1248" i="2"/>
  <c r="D1248" i="2"/>
  <c r="B1248" i="2"/>
  <c r="G1248" i="2"/>
  <c r="A1249" i="2" s="1"/>
  <c r="E1248" i="2"/>
  <c r="C1248" i="2"/>
  <c r="C982" i="1" l="1"/>
  <c r="B982" i="1"/>
  <c r="D982" i="1"/>
  <c r="K982" i="1"/>
  <c r="I982" i="1"/>
  <c r="A983" i="1" s="1"/>
  <c r="F982" i="1"/>
  <c r="H982" i="1"/>
  <c r="E982" i="1"/>
  <c r="L982" i="1"/>
  <c r="J982" i="1"/>
  <c r="D1249" i="2"/>
  <c r="E1249" i="2"/>
  <c r="G1249" i="2"/>
  <c r="A1250" i="2" s="1"/>
  <c r="B1249" i="2"/>
  <c r="F1249" i="2"/>
  <c r="C1249" i="2"/>
  <c r="F1250" i="2" l="1"/>
  <c r="D1250" i="2"/>
  <c r="G1250" i="2"/>
  <c r="A1251" i="2" s="1"/>
  <c r="B1250" i="2"/>
  <c r="E1250" i="2"/>
  <c r="C1250" i="2"/>
  <c r="B983" i="1"/>
  <c r="D983" i="1"/>
  <c r="H983" i="1"/>
  <c r="L983" i="1"/>
  <c r="I983" i="1"/>
  <c r="A984" i="1" s="1"/>
  <c r="F983" i="1"/>
  <c r="E983" i="1"/>
  <c r="C983" i="1"/>
  <c r="K983" i="1"/>
  <c r="J983" i="1"/>
  <c r="E984" i="1" l="1"/>
  <c r="C984" i="1"/>
  <c r="B984" i="1"/>
  <c r="K984" i="1"/>
  <c r="I984" i="1"/>
  <c r="A985" i="1" s="1"/>
  <c r="F984" i="1"/>
  <c r="D984" i="1"/>
  <c r="H984" i="1"/>
  <c r="L984" i="1"/>
  <c r="J984" i="1"/>
  <c r="D1251" i="2"/>
  <c r="C1251" i="2"/>
  <c r="B1251" i="2"/>
  <c r="E1251" i="2"/>
  <c r="G1251" i="2"/>
  <c r="A1252" i="2" s="1"/>
  <c r="F1251" i="2"/>
  <c r="F1252" i="2" l="1"/>
  <c r="C1252" i="2"/>
  <c r="B1252" i="2"/>
  <c r="D1252" i="2"/>
  <c r="G1252" i="2"/>
  <c r="A1253" i="2" s="1"/>
  <c r="E1252" i="2"/>
  <c r="D985" i="1"/>
  <c r="H985" i="1"/>
  <c r="E985" i="1"/>
  <c r="L985" i="1"/>
  <c r="I985" i="1"/>
  <c r="A986" i="1" s="1"/>
  <c r="F985" i="1"/>
  <c r="C985" i="1"/>
  <c r="B985" i="1"/>
  <c r="K985" i="1"/>
  <c r="J985" i="1"/>
  <c r="C986" i="1" l="1"/>
  <c r="B986" i="1"/>
  <c r="D986" i="1"/>
  <c r="K986" i="1"/>
  <c r="I986" i="1"/>
  <c r="A987" i="1" s="1"/>
  <c r="F986" i="1"/>
  <c r="H986" i="1"/>
  <c r="E986" i="1"/>
  <c r="L986" i="1"/>
  <c r="J986" i="1"/>
  <c r="D1253" i="2"/>
  <c r="G1253" i="2"/>
  <c r="A1254" i="2" s="1"/>
  <c r="F1253" i="2"/>
  <c r="B1253" i="2"/>
  <c r="C1253" i="2"/>
  <c r="E1253" i="2"/>
  <c r="B987" i="1" l="1"/>
  <c r="D987" i="1"/>
  <c r="H987" i="1"/>
  <c r="L987" i="1"/>
  <c r="I987" i="1"/>
  <c r="A988" i="1" s="1"/>
  <c r="F987" i="1"/>
  <c r="E987" i="1"/>
  <c r="C987" i="1"/>
  <c r="K987" i="1"/>
  <c r="J987" i="1"/>
  <c r="F1254" i="2"/>
  <c r="G1254" i="2"/>
  <c r="A1255" i="2" s="1"/>
  <c r="E1254" i="2"/>
  <c r="B1254" i="2"/>
  <c r="C1254" i="2"/>
  <c r="D1254" i="2"/>
  <c r="E988" i="1" l="1"/>
  <c r="C988" i="1"/>
  <c r="B988" i="1"/>
  <c r="K988" i="1"/>
  <c r="I988" i="1"/>
  <c r="A989" i="1" s="1"/>
  <c r="F988" i="1"/>
  <c r="D988" i="1"/>
  <c r="H988" i="1"/>
  <c r="L988" i="1"/>
  <c r="J988" i="1"/>
  <c r="D1255" i="2"/>
  <c r="E1255" i="2"/>
  <c r="B1255" i="2"/>
  <c r="G1255" i="2"/>
  <c r="A1256" i="2" s="1"/>
  <c r="F1255" i="2"/>
  <c r="C1255" i="2"/>
  <c r="D989" i="1" l="1"/>
  <c r="H989" i="1"/>
  <c r="E989" i="1"/>
  <c r="L989" i="1"/>
  <c r="I989" i="1"/>
  <c r="A990" i="1" s="1"/>
  <c r="F989" i="1"/>
  <c r="C989" i="1"/>
  <c r="B989" i="1"/>
  <c r="K989" i="1"/>
  <c r="J989" i="1"/>
  <c r="F1256" i="2"/>
  <c r="D1256" i="2"/>
  <c r="B1256" i="2"/>
  <c r="G1256" i="2"/>
  <c r="A1257" i="2" s="1"/>
  <c r="E1256" i="2"/>
  <c r="C1256" i="2"/>
  <c r="C990" i="1" l="1"/>
  <c r="B990" i="1"/>
  <c r="D990" i="1"/>
  <c r="K990" i="1"/>
  <c r="I990" i="1"/>
  <c r="A991" i="1" s="1"/>
  <c r="F990" i="1"/>
  <c r="H990" i="1"/>
  <c r="E990" i="1"/>
  <c r="L990" i="1"/>
  <c r="J990" i="1"/>
  <c r="D1257" i="2"/>
  <c r="E1257" i="2"/>
  <c r="G1257" i="2"/>
  <c r="A1258" i="2" s="1"/>
  <c r="B1257" i="2"/>
  <c r="F1257" i="2"/>
  <c r="C1257" i="2"/>
  <c r="F1258" i="2" l="1"/>
  <c r="D1258" i="2"/>
  <c r="G1258" i="2"/>
  <c r="A1259" i="2" s="1"/>
  <c r="B1258" i="2"/>
  <c r="E1258" i="2"/>
  <c r="C1258" i="2"/>
  <c r="B991" i="1"/>
  <c r="D991" i="1"/>
  <c r="H991" i="1"/>
  <c r="L991" i="1"/>
  <c r="I991" i="1"/>
  <c r="A992" i="1" s="1"/>
  <c r="F991" i="1"/>
  <c r="E991" i="1"/>
  <c r="C991" i="1"/>
  <c r="K991" i="1"/>
  <c r="J991" i="1"/>
  <c r="E992" i="1" l="1"/>
  <c r="C992" i="1"/>
  <c r="B992" i="1"/>
  <c r="K992" i="1"/>
  <c r="I992" i="1"/>
  <c r="A993" i="1" s="1"/>
  <c r="F992" i="1"/>
  <c r="D992" i="1"/>
  <c r="H992" i="1"/>
  <c r="L992" i="1"/>
  <c r="J992" i="1"/>
  <c r="D1259" i="2"/>
  <c r="C1259" i="2"/>
  <c r="B1259" i="2"/>
  <c r="E1259" i="2"/>
  <c r="G1259" i="2"/>
  <c r="A1260" i="2" s="1"/>
  <c r="F1259" i="2"/>
  <c r="F1260" i="2" l="1"/>
  <c r="C1260" i="2"/>
  <c r="B1260" i="2"/>
  <c r="D1260" i="2"/>
  <c r="G1260" i="2"/>
  <c r="A1261" i="2" s="1"/>
  <c r="E1260" i="2"/>
  <c r="D993" i="1"/>
  <c r="H993" i="1"/>
  <c r="E993" i="1"/>
  <c r="L993" i="1"/>
  <c r="I993" i="1"/>
  <c r="A994" i="1" s="1"/>
  <c r="F993" i="1"/>
  <c r="C993" i="1"/>
  <c r="B993" i="1"/>
  <c r="K993" i="1"/>
  <c r="J993" i="1"/>
  <c r="C994" i="1" l="1"/>
  <c r="B994" i="1"/>
  <c r="D994" i="1"/>
  <c r="K994" i="1"/>
  <c r="I994" i="1"/>
  <c r="A995" i="1" s="1"/>
  <c r="F994" i="1"/>
  <c r="H994" i="1"/>
  <c r="E994" i="1"/>
  <c r="L994" i="1"/>
  <c r="J994" i="1"/>
  <c r="D1261" i="2"/>
  <c r="G1261" i="2"/>
  <c r="A1262" i="2" s="1"/>
  <c r="F1261" i="2"/>
  <c r="B1261" i="2"/>
  <c r="C1261" i="2"/>
  <c r="E1261" i="2"/>
  <c r="B995" i="1" l="1"/>
  <c r="D995" i="1"/>
  <c r="H995" i="1"/>
  <c r="L995" i="1"/>
  <c r="I995" i="1"/>
  <c r="A996" i="1" s="1"/>
  <c r="F995" i="1"/>
  <c r="E995" i="1"/>
  <c r="C995" i="1"/>
  <c r="K995" i="1"/>
  <c r="J995" i="1"/>
  <c r="F1262" i="2"/>
  <c r="G1262" i="2"/>
  <c r="A1263" i="2" s="1"/>
  <c r="E1262" i="2"/>
  <c r="B1262" i="2"/>
  <c r="C1262" i="2"/>
  <c r="D1262" i="2"/>
  <c r="E996" i="1" l="1"/>
  <c r="C996" i="1"/>
  <c r="B996" i="1"/>
  <c r="K996" i="1"/>
  <c r="I996" i="1"/>
  <c r="A997" i="1" s="1"/>
  <c r="F996" i="1"/>
  <c r="D996" i="1"/>
  <c r="H996" i="1"/>
  <c r="L996" i="1"/>
  <c r="J996" i="1"/>
  <c r="D1263" i="2"/>
  <c r="E1263" i="2"/>
  <c r="B1263" i="2"/>
  <c r="G1263" i="2"/>
  <c r="A1264" i="2" s="1"/>
  <c r="F1263" i="2"/>
  <c r="C1263" i="2"/>
  <c r="D997" i="1" l="1"/>
  <c r="H997" i="1"/>
  <c r="E997" i="1"/>
  <c r="L997" i="1"/>
  <c r="I997" i="1"/>
  <c r="A998" i="1" s="1"/>
  <c r="F997" i="1"/>
  <c r="C997" i="1"/>
  <c r="B997" i="1"/>
  <c r="K997" i="1"/>
  <c r="J997" i="1"/>
  <c r="F1264" i="2"/>
  <c r="D1264" i="2"/>
  <c r="B1264" i="2"/>
  <c r="G1264" i="2"/>
  <c r="A1265" i="2" s="1"/>
  <c r="E1264" i="2"/>
  <c r="C1264" i="2"/>
  <c r="C998" i="1" l="1"/>
  <c r="B998" i="1"/>
  <c r="D998" i="1"/>
  <c r="L998" i="1"/>
  <c r="I998" i="1"/>
  <c r="A999" i="1" s="1"/>
  <c r="F998" i="1"/>
  <c r="H998" i="1"/>
  <c r="E998" i="1"/>
  <c r="K998" i="1"/>
  <c r="J998" i="1"/>
  <c r="D1265" i="2"/>
  <c r="E1265" i="2"/>
  <c r="G1265" i="2"/>
  <c r="A1266" i="2" s="1"/>
  <c r="B1265" i="2"/>
  <c r="F1265" i="2"/>
  <c r="C1265" i="2"/>
  <c r="F1266" i="2" l="1"/>
  <c r="D1266" i="2"/>
  <c r="G1266" i="2"/>
  <c r="A1267" i="2" s="1"/>
  <c r="B1266" i="2"/>
  <c r="E1266" i="2"/>
  <c r="C1266" i="2"/>
  <c r="B999" i="1"/>
  <c r="D999" i="1"/>
  <c r="H999" i="1"/>
  <c r="L999" i="1"/>
  <c r="I999" i="1"/>
  <c r="A1000" i="1" s="1"/>
  <c r="F999" i="1"/>
  <c r="E999" i="1"/>
  <c r="C999" i="1"/>
  <c r="K999" i="1"/>
  <c r="J999" i="1"/>
  <c r="E1000" i="1" l="1"/>
  <c r="C1000" i="1"/>
  <c r="B1000" i="1"/>
  <c r="J1000" i="1"/>
  <c r="I1000" i="1"/>
  <c r="A1001" i="1" s="1"/>
  <c r="F1000" i="1"/>
  <c r="D1000" i="1"/>
  <c r="H1000" i="1"/>
  <c r="K1000" i="1"/>
  <c r="L1000" i="1"/>
  <c r="D1267" i="2"/>
  <c r="C1267" i="2"/>
  <c r="B1267" i="2"/>
  <c r="E1267" i="2"/>
  <c r="G1267" i="2"/>
  <c r="A1268" i="2" s="1"/>
  <c r="F1267" i="2"/>
  <c r="F1268" i="2" l="1"/>
  <c r="C1268" i="2"/>
  <c r="B1268" i="2"/>
  <c r="D1268" i="2"/>
  <c r="G1268" i="2"/>
  <c r="A1269" i="2" s="1"/>
  <c r="E1268" i="2"/>
  <c r="D1001" i="1"/>
  <c r="H1001" i="1"/>
  <c r="E1001" i="1"/>
  <c r="L1001" i="1"/>
  <c r="I1001" i="1"/>
  <c r="A1002" i="1" s="1"/>
  <c r="F1001" i="1"/>
  <c r="C1001" i="1"/>
  <c r="B1001" i="1"/>
  <c r="K1001" i="1"/>
  <c r="J1001" i="1"/>
  <c r="C1002" i="1" l="1"/>
  <c r="B1002" i="1"/>
  <c r="D1002" i="1"/>
  <c r="L1002" i="1"/>
  <c r="I1002" i="1"/>
  <c r="A1003" i="1" s="1"/>
  <c r="F1002" i="1"/>
  <c r="H1002" i="1"/>
  <c r="E1002" i="1"/>
  <c r="K1002" i="1"/>
  <c r="J1002" i="1"/>
  <c r="D1269" i="2"/>
  <c r="G1269" i="2"/>
  <c r="A1270" i="2" s="1"/>
  <c r="F1269" i="2"/>
  <c r="B1269" i="2"/>
  <c r="C1269" i="2"/>
  <c r="E1269" i="2"/>
  <c r="B1003" i="1" l="1"/>
  <c r="D1003" i="1"/>
  <c r="H1003" i="1"/>
  <c r="L1003" i="1"/>
  <c r="I1003" i="1"/>
  <c r="A1004" i="1" s="1"/>
  <c r="F1003" i="1"/>
  <c r="E1003" i="1"/>
  <c r="C1003" i="1"/>
  <c r="K1003" i="1"/>
  <c r="J1003" i="1"/>
  <c r="F1270" i="2"/>
  <c r="G1270" i="2"/>
  <c r="A1271" i="2" s="1"/>
  <c r="E1270" i="2"/>
  <c r="B1270" i="2"/>
  <c r="C1270" i="2"/>
  <c r="D1270" i="2"/>
  <c r="I1004" i="1" l="1"/>
  <c r="A1005" i="1" s="1"/>
  <c r="F1004" i="1"/>
  <c r="D1004" i="1"/>
  <c r="H1004" i="1"/>
  <c r="K1004" i="1"/>
  <c r="L1004" i="1"/>
  <c r="E1004" i="1"/>
  <c r="C1004" i="1"/>
  <c r="B1004" i="1"/>
  <c r="J1004" i="1"/>
  <c r="D1271" i="2"/>
  <c r="E1271" i="2"/>
  <c r="B1271" i="2"/>
  <c r="G1271" i="2"/>
  <c r="A1272" i="2" s="1"/>
  <c r="F1271" i="2"/>
  <c r="C1271" i="2"/>
  <c r="D1005" i="1" l="1"/>
  <c r="H1005" i="1"/>
  <c r="E1005" i="1"/>
  <c r="L1005" i="1"/>
  <c r="I1005" i="1"/>
  <c r="A1006" i="1" s="1"/>
  <c r="F1005" i="1"/>
  <c r="C1005" i="1"/>
  <c r="B1005" i="1"/>
  <c r="K1005" i="1"/>
  <c r="J1005" i="1"/>
  <c r="F1272" i="2"/>
  <c r="D1272" i="2"/>
  <c r="B1272" i="2"/>
  <c r="G1272" i="2"/>
  <c r="A1273" i="2" s="1"/>
  <c r="E1272" i="2"/>
  <c r="C1272" i="2"/>
  <c r="C1006" i="1" l="1"/>
  <c r="B1006" i="1"/>
  <c r="D1006" i="1"/>
  <c r="L1006" i="1"/>
  <c r="I1006" i="1"/>
  <c r="A1007" i="1" s="1"/>
  <c r="F1006" i="1"/>
  <c r="H1006" i="1"/>
  <c r="E1006" i="1"/>
  <c r="K1006" i="1"/>
  <c r="J1006" i="1"/>
  <c r="E1273" i="2"/>
  <c r="C1273" i="2"/>
  <c r="B1273" i="2"/>
  <c r="D1273" i="2"/>
  <c r="G1273" i="2"/>
  <c r="A1274" i="2" s="1"/>
  <c r="F1273" i="2"/>
  <c r="C1274" i="2" l="1"/>
  <c r="E1274" i="2"/>
  <c r="B1274" i="2"/>
  <c r="G1274" i="2"/>
  <c r="A1275" i="2" s="1"/>
  <c r="F1274" i="2"/>
  <c r="D1274" i="2"/>
  <c r="B1007" i="1"/>
  <c r="D1007" i="1"/>
  <c r="H1007" i="1"/>
  <c r="L1007" i="1"/>
  <c r="I1007" i="1"/>
  <c r="A1008" i="1" s="1"/>
  <c r="F1007" i="1"/>
  <c r="E1007" i="1"/>
  <c r="C1007" i="1"/>
  <c r="K1007" i="1"/>
  <c r="J1007" i="1"/>
  <c r="E1008" i="1" l="1"/>
  <c r="C1008" i="1"/>
  <c r="B1008" i="1"/>
  <c r="J1008" i="1"/>
  <c r="I1008" i="1"/>
  <c r="A1009" i="1" s="1"/>
  <c r="F1008" i="1"/>
  <c r="D1008" i="1"/>
  <c r="H1008" i="1"/>
  <c r="K1008" i="1"/>
  <c r="L1008" i="1"/>
  <c r="E1275" i="2"/>
  <c r="C1275" i="2"/>
  <c r="B1275" i="2"/>
  <c r="D1275" i="2"/>
  <c r="G1275" i="2"/>
  <c r="A1276" i="2" s="1"/>
  <c r="F1275" i="2"/>
  <c r="G1276" i="2" l="1"/>
  <c r="A1277" i="2" s="1"/>
  <c r="F1276" i="2"/>
  <c r="D1276" i="2"/>
  <c r="C1276" i="2"/>
  <c r="E1276" i="2"/>
  <c r="B1276" i="2"/>
  <c r="D1009" i="1"/>
  <c r="H1009" i="1"/>
  <c r="E1009" i="1"/>
  <c r="L1009" i="1"/>
  <c r="I1009" i="1"/>
  <c r="A1010" i="1" s="1"/>
  <c r="F1009" i="1"/>
  <c r="C1009" i="1"/>
  <c r="B1009" i="1"/>
  <c r="K1009" i="1"/>
  <c r="J1009" i="1"/>
  <c r="I1010" i="1" l="1"/>
  <c r="A1011" i="1" s="1"/>
  <c r="F1010" i="1"/>
  <c r="H1010" i="1"/>
  <c r="E1010" i="1"/>
  <c r="K1010" i="1"/>
  <c r="J1010" i="1"/>
  <c r="C1010" i="1"/>
  <c r="B1010" i="1"/>
  <c r="D1010" i="1"/>
  <c r="L1010" i="1"/>
  <c r="E1277" i="2"/>
  <c r="C1277" i="2"/>
  <c r="B1277" i="2"/>
  <c r="D1277" i="2"/>
  <c r="G1277" i="2"/>
  <c r="A1278" i="2" s="1"/>
  <c r="F1277" i="2"/>
  <c r="C1278" i="2" l="1"/>
  <c r="E1278" i="2"/>
  <c r="B1278" i="2"/>
  <c r="G1278" i="2"/>
  <c r="A1279" i="2" s="1"/>
  <c r="F1278" i="2"/>
  <c r="D1278" i="2"/>
  <c r="I1011" i="1"/>
  <c r="A1012" i="1" s="1"/>
  <c r="F1011" i="1"/>
  <c r="E1011" i="1"/>
  <c r="C1011" i="1"/>
  <c r="K1011" i="1"/>
  <c r="J1011" i="1"/>
  <c r="B1011" i="1"/>
  <c r="D1011" i="1"/>
  <c r="H1011" i="1"/>
  <c r="L1011" i="1"/>
  <c r="I1012" i="1" l="1"/>
  <c r="A1013" i="1" s="1"/>
  <c r="F1012" i="1"/>
  <c r="D1012" i="1"/>
  <c r="H1012" i="1"/>
  <c r="K1012" i="1"/>
  <c r="L1012" i="1"/>
  <c r="E1012" i="1"/>
  <c r="C1012" i="1"/>
  <c r="B1012" i="1"/>
  <c r="J1012" i="1"/>
  <c r="E1279" i="2"/>
  <c r="C1279" i="2"/>
  <c r="B1279" i="2"/>
  <c r="D1279" i="2"/>
  <c r="G1279" i="2"/>
  <c r="A1280" i="2" s="1"/>
  <c r="F1279" i="2"/>
  <c r="C1280" i="2" l="1"/>
  <c r="E1280" i="2"/>
  <c r="B1280" i="2"/>
  <c r="G1280" i="2"/>
  <c r="A1281" i="2" s="1"/>
  <c r="F1280" i="2"/>
  <c r="D1280" i="2"/>
  <c r="D1013" i="1"/>
  <c r="H1013" i="1"/>
  <c r="E1013" i="1"/>
  <c r="L1013" i="1"/>
  <c r="I1013" i="1"/>
  <c r="A1014" i="1" s="1"/>
  <c r="F1013" i="1"/>
  <c r="C1013" i="1"/>
  <c r="B1013" i="1"/>
  <c r="K1013" i="1"/>
  <c r="J1013" i="1"/>
  <c r="C1014" i="1" l="1"/>
  <c r="B1014" i="1"/>
  <c r="D1014" i="1"/>
  <c r="L1014" i="1"/>
  <c r="I1014" i="1"/>
  <c r="A1015" i="1" s="1"/>
  <c r="F1014" i="1"/>
  <c r="H1014" i="1"/>
  <c r="E1014" i="1"/>
  <c r="K1014" i="1"/>
  <c r="J1014" i="1"/>
  <c r="E1281" i="2"/>
  <c r="C1281" i="2"/>
  <c r="B1281" i="2"/>
  <c r="D1281" i="2"/>
  <c r="G1281" i="2"/>
  <c r="A1282" i="2" s="1"/>
  <c r="F1281" i="2"/>
  <c r="G1282" i="2" l="1"/>
  <c r="A1283" i="2" s="1"/>
  <c r="F1282" i="2"/>
  <c r="D1282" i="2"/>
  <c r="C1282" i="2"/>
  <c r="E1282" i="2"/>
  <c r="B1282" i="2"/>
  <c r="I1015" i="1"/>
  <c r="A1016" i="1" s="1"/>
  <c r="F1015" i="1"/>
  <c r="E1015" i="1"/>
  <c r="C1015" i="1"/>
  <c r="K1015" i="1"/>
  <c r="J1015" i="1"/>
  <c r="B1015" i="1"/>
  <c r="D1015" i="1"/>
  <c r="H1015" i="1"/>
  <c r="L1015" i="1"/>
  <c r="E1016" i="1" l="1"/>
  <c r="C1016" i="1"/>
  <c r="B1016" i="1"/>
  <c r="J1016" i="1"/>
  <c r="I1016" i="1"/>
  <c r="A1017" i="1" s="1"/>
  <c r="F1016" i="1"/>
  <c r="D1016" i="1"/>
  <c r="H1016" i="1"/>
  <c r="K1016" i="1"/>
  <c r="L1016" i="1"/>
  <c r="D1283" i="2"/>
  <c r="G1283" i="2"/>
  <c r="A1284" i="2" s="1"/>
  <c r="F1283" i="2"/>
  <c r="E1283" i="2"/>
  <c r="C1283" i="2"/>
  <c r="B1283" i="2"/>
  <c r="D1017" i="1" l="1"/>
  <c r="H1017" i="1"/>
  <c r="E1017" i="1"/>
  <c r="L1017" i="1"/>
  <c r="I1017" i="1"/>
  <c r="A1018" i="1" s="1"/>
  <c r="F1017" i="1"/>
  <c r="C1017" i="1"/>
  <c r="B1017" i="1"/>
  <c r="K1017" i="1"/>
  <c r="J1017" i="1"/>
  <c r="G1284" i="2"/>
  <c r="A1285" i="2" s="1"/>
  <c r="F1284" i="2"/>
  <c r="D1284" i="2"/>
  <c r="C1284" i="2"/>
  <c r="E1284" i="2"/>
  <c r="B1284" i="2"/>
  <c r="E1285" i="2" l="1"/>
  <c r="C1285" i="2"/>
  <c r="B1285" i="2"/>
  <c r="D1285" i="2"/>
  <c r="G1285" i="2"/>
  <c r="A1286" i="2" s="1"/>
  <c r="F1285" i="2"/>
  <c r="C1018" i="1"/>
  <c r="B1018" i="1"/>
  <c r="D1018" i="1"/>
  <c r="L1018" i="1"/>
  <c r="I1018" i="1"/>
  <c r="A1019" i="1" s="1"/>
  <c r="F1018" i="1"/>
  <c r="H1018" i="1"/>
  <c r="E1018" i="1"/>
  <c r="K1018" i="1"/>
  <c r="J1018" i="1"/>
  <c r="I1019" i="1" l="1"/>
  <c r="A1020" i="1" s="1"/>
  <c r="F1019" i="1"/>
  <c r="E1019" i="1"/>
  <c r="C1019" i="1"/>
  <c r="K1019" i="1"/>
  <c r="J1019" i="1"/>
  <c r="B1019" i="1"/>
  <c r="D1019" i="1"/>
  <c r="H1019" i="1"/>
  <c r="L1019" i="1"/>
  <c r="C1286" i="2"/>
  <c r="E1286" i="2"/>
  <c r="B1286" i="2"/>
  <c r="G1286" i="2"/>
  <c r="A1287" i="2" s="1"/>
  <c r="F1286" i="2"/>
  <c r="D1286" i="2"/>
  <c r="E1020" i="1" l="1"/>
  <c r="C1020" i="1"/>
  <c r="B1020" i="1"/>
  <c r="J1020" i="1"/>
  <c r="I1020" i="1"/>
  <c r="A1021" i="1" s="1"/>
  <c r="F1020" i="1"/>
  <c r="D1020" i="1"/>
  <c r="H1020" i="1"/>
  <c r="K1020" i="1"/>
  <c r="L1020" i="1"/>
  <c r="D1287" i="2"/>
  <c r="G1287" i="2"/>
  <c r="A1288" i="2" s="1"/>
  <c r="F1287" i="2"/>
  <c r="E1287" i="2"/>
  <c r="C1287" i="2"/>
  <c r="B1287" i="2"/>
  <c r="I1021" i="1" l="1"/>
  <c r="A1022" i="1" s="1"/>
  <c r="F1021" i="1"/>
  <c r="C1021" i="1"/>
  <c r="B1021" i="1"/>
  <c r="K1021" i="1"/>
  <c r="J1021" i="1"/>
  <c r="D1021" i="1"/>
  <c r="H1021" i="1"/>
  <c r="E1021" i="1"/>
  <c r="L1021" i="1"/>
  <c r="C1288" i="2"/>
  <c r="E1288" i="2"/>
  <c r="B1288" i="2"/>
  <c r="G1288" i="2"/>
  <c r="A1289" i="2" s="1"/>
  <c r="F1288" i="2"/>
  <c r="D1288" i="2"/>
  <c r="I1022" i="1" l="1"/>
  <c r="A1023" i="1" s="1"/>
  <c r="F1022" i="1"/>
  <c r="H1022" i="1"/>
  <c r="E1022" i="1"/>
  <c r="K1022" i="1"/>
  <c r="J1022" i="1"/>
  <c r="C1022" i="1"/>
  <c r="B1022" i="1"/>
  <c r="D1022" i="1"/>
  <c r="L1022" i="1"/>
  <c r="E1289" i="2"/>
  <c r="C1289" i="2"/>
  <c r="B1289" i="2"/>
  <c r="D1289" i="2"/>
  <c r="G1289" i="2"/>
  <c r="A1290" i="2" s="1"/>
  <c r="F1289" i="2"/>
  <c r="C1290" i="2" l="1"/>
  <c r="E1290" i="2"/>
  <c r="B1290" i="2"/>
  <c r="G1290" i="2"/>
  <c r="A1291" i="2" s="1"/>
  <c r="F1290" i="2"/>
  <c r="D1290" i="2"/>
  <c r="B1023" i="1"/>
  <c r="D1023" i="1"/>
  <c r="H1023" i="1"/>
  <c r="L1023" i="1"/>
  <c r="I1023" i="1"/>
  <c r="A1024" i="1" s="1"/>
  <c r="F1023" i="1"/>
  <c r="E1023" i="1"/>
  <c r="C1023" i="1"/>
  <c r="K1023" i="1"/>
  <c r="J1023" i="1"/>
  <c r="E1024" i="1" l="1"/>
  <c r="C1024" i="1"/>
  <c r="B1024" i="1"/>
  <c r="J1024" i="1"/>
  <c r="I1024" i="1"/>
  <c r="A1025" i="1" s="1"/>
  <c r="F1024" i="1"/>
  <c r="D1024" i="1"/>
  <c r="H1024" i="1"/>
  <c r="K1024" i="1"/>
  <c r="L1024" i="1"/>
  <c r="D1291" i="2"/>
  <c r="G1291" i="2"/>
  <c r="A1292" i="2" s="1"/>
  <c r="F1291" i="2"/>
  <c r="E1291" i="2"/>
  <c r="C1291" i="2"/>
  <c r="B1291" i="2"/>
  <c r="D1025" i="1" l="1"/>
  <c r="H1025" i="1"/>
  <c r="E1025" i="1"/>
  <c r="L1025" i="1"/>
  <c r="I1025" i="1"/>
  <c r="A1026" i="1" s="1"/>
  <c r="F1025" i="1"/>
  <c r="C1025" i="1"/>
  <c r="B1025" i="1"/>
  <c r="K1025" i="1"/>
  <c r="J1025" i="1"/>
  <c r="C1292" i="2"/>
  <c r="E1292" i="2"/>
  <c r="B1292" i="2"/>
  <c r="G1292" i="2"/>
  <c r="A1293" i="2" s="1"/>
  <c r="F1292" i="2"/>
  <c r="D1292" i="2"/>
  <c r="D1293" i="2" l="1"/>
  <c r="G1293" i="2"/>
  <c r="A1294" i="2" s="1"/>
  <c r="F1293" i="2"/>
  <c r="E1293" i="2"/>
  <c r="C1293" i="2"/>
  <c r="B1293" i="2"/>
  <c r="C1026" i="1"/>
  <c r="B1026" i="1"/>
  <c r="D1026" i="1"/>
  <c r="L1026" i="1"/>
  <c r="I1026" i="1"/>
  <c r="A1027" i="1" s="1"/>
  <c r="F1026" i="1"/>
  <c r="H1026" i="1"/>
  <c r="E1026" i="1"/>
  <c r="K1026" i="1"/>
  <c r="J1026" i="1"/>
  <c r="B1027" i="1" l="1"/>
  <c r="D1027" i="1"/>
  <c r="H1027" i="1"/>
  <c r="L1027" i="1"/>
  <c r="I1027" i="1"/>
  <c r="A1028" i="1" s="1"/>
  <c r="F1027" i="1"/>
  <c r="E1027" i="1"/>
  <c r="C1027" i="1"/>
  <c r="K1027" i="1"/>
  <c r="J1027" i="1"/>
  <c r="G1294" i="2"/>
  <c r="A1295" i="2" s="1"/>
  <c r="F1294" i="2"/>
  <c r="D1294" i="2"/>
  <c r="C1294" i="2"/>
  <c r="E1294" i="2"/>
  <c r="B1294" i="2"/>
  <c r="E1295" i="2" l="1"/>
  <c r="C1295" i="2"/>
  <c r="B1295" i="2"/>
  <c r="D1295" i="2"/>
  <c r="G1295" i="2"/>
  <c r="A1296" i="2" s="1"/>
  <c r="F1295" i="2"/>
  <c r="I1028" i="1"/>
  <c r="A1029" i="1" s="1"/>
  <c r="F1028" i="1"/>
  <c r="D1028" i="1"/>
  <c r="H1028" i="1"/>
  <c r="K1028" i="1"/>
  <c r="L1028" i="1"/>
  <c r="E1028" i="1"/>
  <c r="C1028" i="1"/>
  <c r="B1028" i="1"/>
  <c r="J1028" i="1"/>
  <c r="I1029" i="1" l="1"/>
  <c r="A1030" i="1" s="1"/>
  <c r="F1029" i="1"/>
  <c r="C1029" i="1"/>
  <c r="B1029" i="1"/>
  <c r="K1029" i="1"/>
  <c r="J1029" i="1"/>
  <c r="D1029" i="1"/>
  <c r="H1029" i="1"/>
  <c r="E1029" i="1"/>
  <c r="L1029" i="1"/>
  <c r="C1296" i="2"/>
  <c r="E1296" i="2"/>
  <c r="B1296" i="2"/>
  <c r="G1296" i="2"/>
  <c r="A1297" i="2" s="1"/>
  <c r="F1296" i="2"/>
  <c r="D1296" i="2"/>
  <c r="C1030" i="1" l="1"/>
  <c r="B1030" i="1"/>
  <c r="D1030" i="1"/>
  <c r="L1030" i="1"/>
  <c r="I1030" i="1"/>
  <c r="A1031" i="1" s="1"/>
  <c r="F1030" i="1"/>
  <c r="H1030" i="1"/>
  <c r="E1030" i="1"/>
  <c r="K1030" i="1"/>
  <c r="J1030" i="1"/>
  <c r="E1297" i="2"/>
  <c r="C1297" i="2"/>
  <c r="B1297" i="2"/>
  <c r="D1297" i="2"/>
  <c r="G1297" i="2"/>
  <c r="A1298" i="2" s="1"/>
  <c r="F1297" i="2"/>
  <c r="C1298" i="2" l="1"/>
  <c r="E1298" i="2"/>
  <c r="B1298" i="2"/>
  <c r="G1298" i="2"/>
  <c r="A1299" i="2" s="1"/>
  <c r="F1298" i="2"/>
  <c r="D1298" i="2"/>
  <c r="B1031" i="1"/>
  <c r="D1031" i="1"/>
  <c r="H1031" i="1"/>
  <c r="L1031" i="1"/>
  <c r="I1031" i="1"/>
  <c r="A1032" i="1" s="1"/>
  <c r="F1031" i="1"/>
  <c r="E1031" i="1"/>
  <c r="C1031" i="1"/>
  <c r="K1031" i="1"/>
  <c r="J1031" i="1"/>
  <c r="E1032" i="1" l="1"/>
  <c r="C1032" i="1"/>
  <c r="B1032" i="1"/>
  <c r="J1032" i="1"/>
  <c r="I1032" i="1"/>
  <c r="A1033" i="1" s="1"/>
  <c r="F1032" i="1"/>
  <c r="D1032" i="1"/>
  <c r="H1032" i="1"/>
  <c r="K1032" i="1"/>
  <c r="L1032" i="1"/>
  <c r="E1299" i="2"/>
  <c r="C1299" i="2"/>
  <c r="B1299" i="2"/>
  <c r="D1299" i="2"/>
  <c r="G1299" i="2"/>
  <c r="A1300" i="2" s="1"/>
  <c r="F1299" i="2"/>
  <c r="G1300" i="2" l="1"/>
  <c r="A1301" i="2" s="1"/>
  <c r="F1300" i="2"/>
  <c r="D1300" i="2"/>
  <c r="C1300" i="2"/>
  <c r="E1300" i="2"/>
  <c r="B1300" i="2"/>
  <c r="D1033" i="1"/>
  <c r="H1033" i="1"/>
  <c r="E1033" i="1"/>
  <c r="L1033" i="1"/>
  <c r="I1033" i="1"/>
  <c r="A1034" i="1" s="1"/>
  <c r="F1033" i="1"/>
  <c r="C1033" i="1"/>
  <c r="B1033" i="1"/>
  <c r="K1033" i="1"/>
  <c r="J1033" i="1"/>
  <c r="I1034" i="1" l="1"/>
  <c r="A1035" i="1" s="1"/>
  <c r="F1034" i="1"/>
  <c r="H1034" i="1"/>
  <c r="E1034" i="1"/>
  <c r="K1034" i="1"/>
  <c r="J1034" i="1"/>
  <c r="C1034" i="1"/>
  <c r="B1034" i="1"/>
  <c r="D1034" i="1"/>
  <c r="L1034" i="1"/>
  <c r="D1301" i="2"/>
  <c r="G1301" i="2"/>
  <c r="A1302" i="2" s="1"/>
  <c r="F1301" i="2"/>
  <c r="E1301" i="2"/>
  <c r="C1301" i="2"/>
  <c r="B1301" i="2"/>
  <c r="I1035" i="1" l="1"/>
  <c r="A1036" i="1" s="1"/>
  <c r="F1035" i="1"/>
  <c r="E1035" i="1"/>
  <c r="C1035" i="1"/>
  <c r="K1035" i="1"/>
  <c r="J1035" i="1"/>
  <c r="B1035" i="1"/>
  <c r="D1035" i="1"/>
  <c r="H1035" i="1"/>
  <c r="L1035" i="1"/>
  <c r="C1302" i="2"/>
  <c r="E1302" i="2"/>
  <c r="B1302" i="2"/>
  <c r="G1302" i="2"/>
  <c r="A1303" i="2" s="1"/>
  <c r="F1302" i="2"/>
  <c r="D1302" i="2"/>
  <c r="E1036" i="1" l="1"/>
  <c r="C1036" i="1"/>
  <c r="B1036" i="1"/>
  <c r="J1036" i="1"/>
  <c r="I1036" i="1"/>
  <c r="A1037" i="1" s="1"/>
  <c r="F1036" i="1"/>
  <c r="D1036" i="1"/>
  <c r="H1036" i="1"/>
  <c r="K1036" i="1"/>
  <c r="L1036" i="1"/>
  <c r="E1303" i="2"/>
  <c r="C1303" i="2"/>
  <c r="B1303" i="2"/>
  <c r="D1303" i="2"/>
  <c r="G1303" i="2"/>
  <c r="A1304" i="2" s="1"/>
  <c r="F1303" i="2"/>
  <c r="C1304" i="2" l="1"/>
  <c r="E1304" i="2"/>
  <c r="B1304" i="2"/>
  <c r="G1304" i="2"/>
  <c r="A1305" i="2" s="1"/>
  <c r="F1304" i="2"/>
  <c r="D1304" i="2"/>
  <c r="D1037" i="1"/>
  <c r="H1037" i="1"/>
  <c r="E1037" i="1"/>
  <c r="L1037" i="1"/>
  <c r="I1037" i="1"/>
  <c r="A1038" i="1" s="1"/>
  <c r="F1037" i="1"/>
  <c r="C1037" i="1"/>
  <c r="B1037" i="1"/>
  <c r="K1037" i="1"/>
  <c r="J1037" i="1"/>
  <c r="C1038" i="1" l="1"/>
  <c r="B1038" i="1"/>
  <c r="D1038" i="1"/>
  <c r="L1038" i="1"/>
  <c r="I1038" i="1"/>
  <c r="A1039" i="1" s="1"/>
  <c r="F1038" i="1"/>
  <c r="H1038" i="1"/>
  <c r="E1038" i="1"/>
  <c r="K1038" i="1"/>
  <c r="J1038" i="1"/>
  <c r="E1305" i="2"/>
  <c r="C1305" i="2"/>
  <c r="B1305" i="2"/>
  <c r="D1305" i="2"/>
  <c r="G1305" i="2"/>
  <c r="A1306" i="2" s="1"/>
  <c r="F1305" i="2"/>
  <c r="G1306" i="2" l="1"/>
  <c r="A1307" i="2" s="1"/>
  <c r="F1306" i="2"/>
  <c r="D1306" i="2"/>
  <c r="C1306" i="2"/>
  <c r="E1306" i="2"/>
  <c r="B1306" i="2"/>
  <c r="B1039" i="1"/>
  <c r="D1039" i="1"/>
  <c r="H1039" i="1"/>
  <c r="L1039" i="1"/>
  <c r="I1039" i="1"/>
  <c r="A1040" i="1" s="1"/>
  <c r="F1039" i="1"/>
  <c r="E1039" i="1"/>
  <c r="C1039" i="1"/>
  <c r="K1039" i="1"/>
  <c r="J1039" i="1"/>
  <c r="E1040" i="1" l="1"/>
  <c r="C1040" i="1"/>
  <c r="B1040" i="1"/>
  <c r="J1040" i="1"/>
  <c r="I1040" i="1"/>
  <c r="A1041" i="1" s="1"/>
  <c r="F1040" i="1"/>
  <c r="D1040" i="1"/>
  <c r="H1040" i="1"/>
  <c r="K1040" i="1"/>
  <c r="L1040" i="1"/>
  <c r="D1307" i="2"/>
  <c r="G1307" i="2"/>
  <c r="A1308" i="2" s="1"/>
  <c r="F1307" i="2"/>
  <c r="E1307" i="2"/>
  <c r="C1307" i="2"/>
  <c r="B1307" i="2"/>
  <c r="D1041" i="1" l="1"/>
  <c r="H1041" i="1"/>
  <c r="E1041" i="1"/>
  <c r="L1041" i="1"/>
  <c r="I1041" i="1"/>
  <c r="A1042" i="1" s="1"/>
  <c r="F1041" i="1"/>
  <c r="C1041" i="1"/>
  <c r="B1041" i="1"/>
  <c r="K1041" i="1"/>
  <c r="J1041" i="1"/>
  <c r="C1308" i="2"/>
  <c r="E1308" i="2"/>
  <c r="B1308" i="2"/>
  <c r="G1308" i="2"/>
  <c r="A1309" i="2" s="1"/>
  <c r="F1308" i="2"/>
  <c r="D1308" i="2"/>
  <c r="C1042" i="1" l="1"/>
  <c r="B1042" i="1"/>
  <c r="D1042" i="1"/>
  <c r="L1042" i="1"/>
  <c r="I1042" i="1"/>
  <c r="A1043" i="1" s="1"/>
  <c r="F1042" i="1"/>
  <c r="H1042" i="1"/>
  <c r="E1042" i="1"/>
  <c r="K1042" i="1"/>
  <c r="J1042" i="1"/>
  <c r="E1309" i="2"/>
  <c r="C1309" i="2"/>
  <c r="B1309" i="2"/>
  <c r="D1309" i="2"/>
  <c r="G1309" i="2"/>
  <c r="A1310" i="2" s="1"/>
  <c r="F1309" i="2"/>
  <c r="C1310" i="2" l="1"/>
  <c r="E1310" i="2"/>
  <c r="B1310" i="2"/>
  <c r="G1310" i="2"/>
  <c r="A1311" i="2" s="1"/>
  <c r="F1310" i="2"/>
  <c r="D1310" i="2"/>
  <c r="B1043" i="1"/>
  <c r="D1043" i="1"/>
  <c r="H1043" i="1"/>
  <c r="L1043" i="1"/>
  <c r="I1043" i="1"/>
  <c r="A1044" i="1" s="1"/>
  <c r="F1043" i="1"/>
  <c r="E1043" i="1"/>
  <c r="C1043" i="1"/>
  <c r="K1043" i="1"/>
  <c r="J1043" i="1"/>
  <c r="E1044" i="1" l="1"/>
  <c r="C1044" i="1"/>
  <c r="B1044" i="1"/>
  <c r="J1044" i="1"/>
  <c r="I1044" i="1"/>
  <c r="A1045" i="1" s="1"/>
  <c r="F1044" i="1"/>
  <c r="D1044" i="1"/>
  <c r="H1044" i="1"/>
  <c r="K1044" i="1"/>
  <c r="L1044" i="1"/>
  <c r="E1311" i="2"/>
  <c r="C1311" i="2"/>
  <c r="B1311" i="2"/>
  <c r="D1311" i="2"/>
  <c r="G1311" i="2"/>
  <c r="A1312" i="2" s="1"/>
  <c r="F1311" i="2"/>
  <c r="C1312" i="2" l="1"/>
  <c r="E1312" i="2"/>
  <c r="B1312" i="2"/>
  <c r="G1312" i="2"/>
  <c r="A1313" i="2" s="1"/>
  <c r="F1312" i="2"/>
  <c r="D1312" i="2"/>
  <c r="D1045" i="1"/>
  <c r="H1045" i="1"/>
  <c r="E1045" i="1"/>
  <c r="L1045" i="1"/>
  <c r="I1045" i="1"/>
  <c r="A1046" i="1" s="1"/>
  <c r="F1045" i="1"/>
  <c r="C1045" i="1"/>
  <c r="B1045" i="1"/>
  <c r="K1045" i="1"/>
  <c r="J1045" i="1"/>
  <c r="C1046" i="1" l="1"/>
  <c r="B1046" i="1"/>
  <c r="D1046" i="1"/>
  <c r="L1046" i="1"/>
  <c r="I1046" i="1"/>
  <c r="A1047" i="1" s="1"/>
  <c r="F1046" i="1"/>
  <c r="H1046" i="1"/>
  <c r="E1046" i="1"/>
  <c r="K1046" i="1"/>
  <c r="J1046" i="1"/>
  <c r="E1313" i="2"/>
  <c r="C1313" i="2"/>
  <c r="B1313" i="2"/>
  <c r="D1313" i="2"/>
  <c r="G1313" i="2"/>
  <c r="A1314" i="2" s="1"/>
  <c r="F1313" i="2"/>
  <c r="C1314" i="2" l="1"/>
  <c r="E1314" i="2"/>
  <c r="B1314" i="2"/>
  <c r="G1314" i="2"/>
  <c r="A1315" i="2" s="1"/>
  <c r="F1314" i="2"/>
  <c r="D1314" i="2"/>
  <c r="B1047" i="1"/>
  <c r="D1047" i="1"/>
  <c r="H1047" i="1"/>
  <c r="L1047" i="1"/>
  <c r="I1047" i="1"/>
  <c r="A1048" i="1" s="1"/>
  <c r="F1047" i="1"/>
  <c r="E1047" i="1"/>
  <c r="C1047" i="1"/>
  <c r="K1047" i="1"/>
  <c r="J1047" i="1"/>
  <c r="E1048" i="1" l="1"/>
  <c r="C1048" i="1"/>
  <c r="B1048" i="1"/>
  <c r="J1048" i="1"/>
  <c r="I1048" i="1"/>
  <c r="A1049" i="1" s="1"/>
  <c r="F1048" i="1"/>
  <c r="D1048" i="1"/>
  <c r="H1048" i="1"/>
  <c r="K1048" i="1"/>
  <c r="L1048" i="1"/>
  <c r="E1315" i="2"/>
  <c r="C1315" i="2"/>
  <c r="B1315" i="2"/>
  <c r="D1315" i="2"/>
  <c r="G1315" i="2"/>
  <c r="A1316" i="2" s="1"/>
  <c r="F1315" i="2"/>
  <c r="C1316" i="2" l="1"/>
  <c r="E1316" i="2"/>
  <c r="B1316" i="2"/>
  <c r="G1316" i="2"/>
  <c r="A1317" i="2" s="1"/>
  <c r="F1316" i="2"/>
  <c r="D1316" i="2"/>
  <c r="D1049" i="1"/>
  <c r="H1049" i="1"/>
  <c r="E1049" i="1"/>
  <c r="L1049" i="1"/>
  <c r="I1049" i="1"/>
  <c r="A1050" i="1" s="1"/>
  <c r="F1049" i="1"/>
  <c r="C1049" i="1"/>
  <c r="B1049" i="1"/>
  <c r="K1049" i="1"/>
  <c r="J1049" i="1"/>
  <c r="I1050" i="1" l="1"/>
  <c r="A1051" i="1" s="1"/>
  <c r="F1050" i="1"/>
  <c r="H1050" i="1"/>
  <c r="E1050" i="1"/>
  <c r="K1050" i="1"/>
  <c r="J1050" i="1"/>
  <c r="C1050" i="1"/>
  <c r="B1050" i="1"/>
  <c r="D1050" i="1"/>
  <c r="L1050" i="1"/>
  <c r="E1317" i="2"/>
  <c r="C1317" i="2"/>
  <c r="B1317" i="2"/>
  <c r="D1317" i="2"/>
  <c r="G1317" i="2"/>
  <c r="A1318" i="2" s="1"/>
  <c r="F1317" i="2"/>
  <c r="C1318" i="2" l="1"/>
  <c r="E1318" i="2"/>
  <c r="B1318" i="2"/>
  <c r="G1318" i="2"/>
  <c r="A1319" i="2" s="1"/>
  <c r="F1318" i="2"/>
  <c r="D1318" i="2"/>
  <c r="I1051" i="1"/>
  <c r="A1052" i="1" s="1"/>
  <c r="F1051" i="1"/>
  <c r="E1051" i="1"/>
  <c r="C1051" i="1"/>
  <c r="K1051" i="1"/>
  <c r="J1051" i="1"/>
  <c r="B1051" i="1"/>
  <c r="D1051" i="1"/>
  <c r="H1051" i="1"/>
  <c r="L1051" i="1"/>
  <c r="E1052" i="1" l="1"/>
  <c r="C1052" i="1"/>
  <c r="B1052" i="1"/>
  <c r="J1052" i="1"/>
  <c r="I1052" i="1"/>
  <c r="A1053" i="1" s="1"/>
  <c r="F1052" i="1"/>
  <c r="D1052" i="1"/>
  <c r="H1052" i="1"/>
  <c r="K1052" i="1"/>
  <c r="L1052" i="1"/>
  <c r="E1319" i="2"/>
  <c r="C1319" i="2"/>
  <c r="B1319" i="2"/>
  <c r="D1319" i="2"/>
  <c r="G1319" i="2"/>
  <c r="A1320" i="2" s="1"/>
  <c r="F1319" i="2"/>
  <c r="C1320" i="2" l="1"/>
  <c r="E1320" i="2"/>
  <c r="B1320" i="2"/>
  <c r="G1320" i="2"/>
  <c r="A1321" i="2" s="1"/>
  <c r="F1320" i="2"/>
  <c r="D1320" i="2"/>
  <c r="D1053" i="1"/>
  <c r="H1053" i="1"/>
  <c r="E1053" i="1"/>
  <c r="L1053" i="1"/>
  <c r="I1053" i="1"/>
  <c r="A1054" i="1" s="1"/>
  <c r="F1053" i="1"/>
  <c r="C1053" i="1"/>
  <c r="B1053" i="1"/>
  <c r="K1053" i="1"/>
  <c r="J1053" i="1"/>
  <c r="C1054" i="1" l="1"/>
  <c r="B1054" i="1"/>
  <c r="D1054" i="1"/>
  <c r="L1054" i="1"/>
  <c r="I1054" i="1"/>
  <c r="A1055" i="1" s="1"/>
  <c r="F1054" i="1"/>
  <c r="H1054" i="1"/>
  <c r="E1054" i="1"/>
  <c r="K1054" i="1"/>
  <c r="J1054" i="1"/>
  <c r="E1321" i="2"/>
  <c r="C1321" i="2"/>
  <c r="B1321" i="2"/>
  <c r="D1321" i="2"/>
  <c r="G1321" i="2"/>
  <c r="A1322" i="2" s="1"/>
  <c r="F1321" i="2"/>
  <c r="B1055" i="1" l="1"/>
  <c r="D1055" i="1"/>
  <c r="H1055" i="1"/>
  <c r="L1055" i="1"/>
  <c r="I1055" i="1"/>
  <c r="A1056" i="1" s="1"/>
  <c r="F1055" i="1"/>
  <c r="E1055" i="1"/>
  <c r="C1055" i="1"/>
  <c r="K1055" i="1"/>
  <c r="J1055" i="1"/>
  <c r="G1322" i="2"/>
  <c r="A1323" i="2" s="1"/>
  <c r="F1322" i="2"/>
  <c r="D1322" i="2"/>
  <c r="C1322" i="2"/>
  <c r="E1322" i="2"/>
  <c r="B1322" i="2"/>
  <c r="D1323" i="2" l="1"/>
  <c r="G1323" i="2"/>
  <c r="A1324" i="2" s="1"/>
  <c r="F1323" i="2"/>
  <c r="E1323" i="2"/>
  <c r="C1323" i="2"/>
  <c r="B1323" i="2"/>
  <c r="E1056" i="1"/>
  <c r="C1056" i="1"/>
  <c r="B1056" i="1"/>
  <c r="J1056" i="1"/>
  <c r="I1056" i="1"/>
  <c r="A1057" i="1" s="1"/>
  <c r="F1056" i="1"/>
  <c r="D1056" i="1"/>
  <c r="H1056" i="1"/>
  <c r="K1056" i="1"/>
  <c r="L1056" i="1"/>
  <c r="D1057" i="1" l="1"/>
  <c r="H1057" i="1"/>
  <c r="E1057" i="1"/>
  <c r="L1057" i="1"/>
  <c r="I1057" i="1"/>
  <c r="A1058" i="1" s="1"/>
  <c r="F1057" i="1"/>
  <c r="C1057" i="1"/>
  <c r="B1057" i="1"/>
  <c r="K1057" i="1"/>
  <c r="J1057" i="1"/>
  <c r="C1324" i="2"/>
  <c r="E1324" i="2"/>
  <c r="B1324" i="2"/>
  <c r="G1324" i="2"/>
  <c r="A1325" i="2" s="1"/>
  <c r="F1324" i="2"/>
  <c r="D1324" i="2"/>
  <c r="C1058" i="1" l="1"/>
  <c r="B1058" i="1"/>
  <c r="D1058" i="1"/>
  <c r="L1058" i="1"/>
  <c r="I1058" i="1"/>
  <c r="A1059" i="1" s="1"/>
  <c r="F1058" i="1"/>
  <c r="H1058" i="1"/>
  <c r="E1058" i="1"/>
  <c r="K1058" i="1"/>
  <c r="J1058" i="1"/>
  <c r="E1325" i="2"/>
  <c r="C1325" i="2"/>
  <c r="B1325" i="2"/>
  <c r="D1325" i="2"/>
  <c r="G1325" i="2"/>
  <c r="A1326" i="2" s="1"/>
  <c r="F1325" i="2"/>
  <c r="C1326" i="2" l="1"/>
  <c r="E1326" i="2"/>
  <c r="B1326" i="2"/>
  <c r="G1326" i="2"/>
  <c r="A1327" i="2" s="1"/>
  <c r="F1326" i="2"/>
  <c r="D1326" i="2"/>
  <c r="B1059" i="1"/>
  <c r="D1059" i="1"/>
  <c r="H1059" i="1"/>
  <c r="L1059" i="1"/>
  <c r="I1059" i="1"/>
  <c r="A1060" i="1" s="1"/>
  <c r="F1059" i="1"/>
  <c r="E1059" i="1"/>
  <c r="C1059" i="1"/>
  <c r="K1059" i="1"/>
  <c r="J1059" i="1"/>
  <c r="E1060" i="1" l="1"/>
  <c r="C1060" i="1"/>
  <c r="B1060" i="1"/>
  <c r="J1060" i="1"/>
  <c r="I1060" i="1"/>
  <c r="A1061" i="1" s="1"/>
  <c r="F1060" i="1"/>
  <c r="D1060" i="1"/>
  <c r="H1060" i="1"/>
  <c r="K1060" i="1"/>
  <c r="L1060" i="1"/>
  <c r="E1327" i="2"/>
  <c r="C1327" i="2"/>
  <c r="B1327" i="2"/>
  <c r="D1327" i="2"/>
  <c r="G1327" i="2"/>
  <c r="A1328" i="2" s="1"/>
  <c r="F1327" i="2"/>
  <c r="C1328" i="2" l="1"/>
  <c r="E1328" i="2"/>
  <c r="B1328" i="2"/>
  <c r="G1328" i="2"/>
  <c r="A1329" i="2" s="1"/>
  <c r="F1328" i="2"/>
  <c r="D1328" i="2"/>
  <c r="D1061" i="1"/>
  <c r="H1061" i="1"/>
  <c r="E1061" i="1"/>
  <c r="L1061" i="1"/>
  <c r="I1061" i="1"/>
  <c r="A1062" i="1" s="1"/>
  <c r="F1061" i="1"/>
  <c r="C1061" i="1"/>
  <c r="B1061" i="1"/>
  <c r="K1061" i="1"/>
  <c r="J1061" i="1"/>
  <c r="C1062" i="1" l="1"/>
  <c r="B1062" i="1"/>
  <c r="D1062" i="1"/>
  <c r="L1062" i="1"/>
  <c r="I1062" i="1"/>
  <c r="A1063" i="1" s="1"/>
  <c r="F1062" i="1"/>
  <c r="H1062" i="1"/>
  <c r="E1062" i="1"/>
  <c r="K1062" i="1"/>
  <c r="J1062" i="1"/>
  <c r="E1329" i="2"/>
  <c r="C1329" i="2"/>
  <c r="B1329" i="2"/>
  <c r="D1329" i="2"/>
  <c r="G1329" i="2"/>
  <c r="A1330" i="2" s="1"/>
  <c r="F1329" i="2"/>
  <c r="C1330" i="2" l="1"/>
  <c r="E1330" i="2"/>
  <c r="B1330" i="2"/>
  <c r="G1330" i="2"/>
  <c r="A1331" i="2" s="1"/>
  <c r="F1330" i="2"/>
  <c r="D1330" i="2"/>
  <c r="B1063" i="1"/>
  <c r="D1063" i="1"/>
  <c r="H1063" i="1"/>
  <c r="L1063" i="1"/>
  <c r="I1063" i="1"/>
  <c r="A1064" i="1" s="1"/>
  <c r="F1063" i="1"/>
  <c r="E1063" i="1"/>
  <c r="C1063" i="1"/>
  <c r="K1063" i="1"/>
  <c r="J1063" i="1"/>
  <c r="E1064" i="1" l="1"/>
  <c r="C1064" i="1"/>
  <c r="B1064" i="1"/>
  <c r="J1064" i="1"/>
  <c r="I1064" i="1"/>
  <c r="A1065" i="1" s="1"/>
  <c r="F1064" i="1"/>
  <c r="D1064" i="1"/>
  <c r="H1064" i="1"/>
  <c r="K1064" i="1"/>
  <c r="L1064" i="1"/>
  <c r="E1331" i="2"/>
  <c r="C1331" i="2"/>
  <c r="B1331" i="2"/>
  <c r="D1331" i="2"/>
  <c r="G1331" i="2"/>
  <c r="A1332" i="2" s="1"/>
  <c r="F1331" i="2"/>
  <c r="C1332" i="2" l="1"/>
  <c r="E1332" i="2"/>
  <c r="B1332" i="2"/>
  <c r="G1332" i="2"/>
  <c r="A1333" i="2" s="1"/>
  <c r="F1332" i="2"/>
  <c r="D1332" i="2"/>
  <c r="D1065" i="1"/>
  <c r="H1065" i="1"/>
  <c r="E1065" i="1"/>
  <c r="L1065" i="1"/>
  <c r="I1065" i="1"/>
  <c r="A1066" i="1" s="1"/>
  <c r="F1065" i="1"/>
  <c r="C1065" i="1"/>
  <c r="B1065" i="1"/>
  <c r="K1065" i="1"/>
  <c r="J1065" i="1"/>
  <c r="C1066" i="1" l="1"/>
  <c r="B1066" i="1"/>
  <c r="D1066" i="1"/>
  <c r="L1066" i="1"/>
  <c r="I1066" i="1"/>
  <c r="A1067" i="1" s="1"/>
  <c r="F1066" i="1"/>
  <c r="H1066" i="1"/>
  <c r="E1066" i="1"/>
  <c r="K1066" i="1"/>
  <c r="J1066" i="1"/>
  <c r="E1333" i="2"/>
  <c r="C1333" i="2"/>
  <c r="B1333" i="2"/>
  <c r="D1333" i="2"/>
  <c r="G1333" i="2"/>
  <c r="A1334" i="2" s="1"/>
  <c r="F1333" i="2"/>
  <c r="C1334" i="2" l="1"/>
  <c r="E1334" i="2"/>
  <c r="B1334" i="2"/>
  <c r="G1334" i="2"/>
  <c r="A1335" i="2" s="1"/>
  <c r="F1334" i="2"/>
  <c r="D1334" i="2"/>
  <c r="B1067" i="1"/>
  <c r="D1067" i="1"/>
  <c r="H1067" i="1"/>
  <c r="L1067" i="1"/>
  <c r="I1067" i="1"/>
  <c r="A1068" i="1" s="1"/>
  <c r="F1067" i="1"/>
  <c r="E1067" i="1"/>
  <c r="C1067" i="1"/>
  <c r="K1067" i="1"/>
  <c r="J1067" i="1"/>
  <c r="E1068" i="1" l="1"/>
  <c r="C1068" i="1"/>
  <c r="B1068" i="1"/>
  <c r="J1068" i="1"/>
  <c r="I1068" i="1"/>
  <c r="A1069" i="1" s="1"/>
  <c r="F1068" i="1"/>
  <c r="D1068" i="1"/>
  <c r="H1068" i="1"/>
  <c r="K1068" i="1"/>
  <c r="L1068" i="1"/>
  <c r="E1335" i="2"/>
  <c r="C1335" i="2"/>
  <c r="B1335" i="2"/>
  <c r="D1335" i="2"/>
  <c r="G1335" i="2"/>
  <c r="A1336" i="2" s="1"/>
  <c r="F1335" i="2"/>
  <c r="C1336" i="2" l="1"/>
  <c r="E1336" i="2"/>
  <c r="B1336" i="2"/>
  <c r="G1336" i="2"/>
  <c r="A1337" i="2" s="1"/>
  <c r="F1336" i="2"/>
  <c r="D1336" i="2"/>
  <c r="D1069" i="1"/>
  <c r="H1069" i="1"/>
  <c r="E1069" i="1"/>
  <c r="L1069" i="1"/>
  <c r="I1069" i="1"/>
  <c r="A1070" i="1" s="1"/>
  <c r="F1069" i="1"/>
  <c r="C1069" i="1"/>
  <c r="B1069" i="1"/>
  <c r="K1069" i="1"/>
  <c r="J1069" i="1"/>
  <c r="C1070" i="1" l="1"/>
  <c r="B1070" i="1"/>
  <c r="D1070" i="1"/>
  <c r="L1070" i="1"/>
  <c r="I1070" i="1"/>
  <c r="A1071" i="1" s="1"/>
  <c r="F1070" i="1"/>
  <c r="H1070" i="1"/>
  <c r="E1070" i="1"/>
  <c r="K1070" i="1"/>
  <c r="J1070" i="1"/>
  <c r="E1337" i="2"/>
  <c r="C1337" i="2"/>
  <c r="B1337" i="2"/>
  <c r="D1337" i="2"/>
  <c r="G1337" i="2"/>
  <c r="A1338" i="2" s="1"/>
  <c r="F1337" i="2"/>
  <c r="C1338" i="2" l="1"/>
  <c r="E1338" i="2"/>
  <c r="B1338" i="2"/>
  <c r="G1338" i="2"/>
  <c r="A1339" i="2" s="1"/>
  <c r="F1338" i="2"/>
  <c r="D1338" i="2"/>
  <c r="B1071" i="1"/>
  <c r="D1071" i="1"/>
  <c r="H1071" i="1"/>
  <c r="L1071" i="1"/>
  <c r="I1071" i="1"/>
  <c r="A1072" i="1" s="1"/>
  <c r="F1071" i="1"/>
  <c r="E1071" i="1"/>
  <c r="C1071" i="1"/>
  <c r="K1071" i="1"/>
  <c r="J1071" i="1"/>
  <c r="E1072" i="1" l="1"/>
  <c r="C1072" i="1"/>
  <c r="B1072" i="1"/>
  <c r="J1072" i="1"/>
  <c r="I1072" i="1"/>
  <c r="A1073" i="1" s="1"/>
  <c r="F1072" i="1"/>
  <c r="D1072" i="1"/>
  <c r="H1072" i="1"/>
  <c r="K1072" i="1"/>
  <c r="L1072" i="1"/>
  <c r="E1339" i="2"/>
  <c r="C1339" i="2"/>
  <c r="B1339" i="2"/>
  <c r="D1339" i="2"/>
  <c r="G1339" i="2"/>
  <c r="A1340" i="2" s="1"/>
  <c r="F1339" i="2"/>
  <c r="C1340" i="2" l="1"/>
  <c r="E1340" i="2"/>
  <c r="B1340" i="2"/>
  <c r="G1340" i="2"/>
  <c r="A1341" i="2" s="1"/>
  <c r="F1340" i="2"/>
  <c r="D1340" i="2"/>
  <c r="D1073" i="1"/>
  <c r="H1073" i="1"/>
  <c r="E1073" i="1"/>
  <c r="L1073" i="1"/>
  <c r="I1073" i="1"/>
  <c r="A1074" i="1" s="1"/>
  <c r="F1073" i="1"/>
  <c r="C1073" i="1"/>
  <c r="B1073" i="1"/>
  <c r="K1073" i="1"/>
  <c r="J1073" i="1"/>
  <c r="C1074" i="1" l="1"/>
  <c r="B1074" i="1"/>
  <c r="D1074" i="1"/>
  <c r="L1074" i="1"/>
  <c r="I1074" i="1"/>
  <c r="A1075" i="1" s="1"/>
  <c r="F1074" i="1"/>
  <c r="H1074" i="1"/>
  <c r="E1074" i="1"/>
  <c r="K1074" i="1"/>
  <c r="J1074" i="1"/>
  <c r="E1341" i="2"/>
  <c r="C1341" i="2"/>
  <c r="B1341" i="2"/>
  <c r="D1341" i="2"/>
  <c r="G1341" i="2"/>
  <c r="A1342" i="2" s="1"/>
  <c r="F1341" i="2"/>
  <c r="C1342" i="2" l="1"/>
  <c r="E1342" i="2"/>
  <c r="B1342" i="2"/>
  <c r="G1342" i="2"/>
  <c r="A1343" i="2" s="1"/>
  <c r="F1342" i="2"/>
  <c r="D1342" i="2"/>
  <c r="B1075" i="1"/>
  <c r="D1075" i="1"/>
  <c r="H1075" i="1"/>
  <c r="L1075" i="1"/>
  <c r="I1075" i="1"/>
  <c r="A1076" i="1" s="1"/>
  <c r="F1075" i="1"/>
  <c r="E1075" i="1"/>
  <c r="C1075" i="1"/>
  <c r="K1075" i="1"/>
  <c r="J1075" i="1"/>
  <c r="E1076" i="1" l="1"/>
  <c r="C1076" i="1"/>
  <c r="B1076" i="1"/>
  <c r="J1076" i="1"/>
  <c r="I1076" i="1"/>
  <c r="A1077" i="1" s="1"/>
  <c r="F1076" i="1"/>
  <c r="D1076" i="1"/>
  <c r="H1076" i="1"/>
  <c r="K1076" i="1"/>
  <c r="L1076" i="1"/>
  <c r="E1343" i="2"/>
  <c r="C1343" i="2"/>
  <c r="B1343" i="2"/>
  <c r="D1343" i="2"/>
  <c r="G1343" i="2"/>
  <c r="A1344" i="2" s="1"/>
  <c r="F1343" i="2"/>
  <c r="C1344" i="2" l="1"/>
  <c r="E1344" i="2"/>
  <c r="B1344" i="2"/>
  <c r="G1344" i="2"/>
  <c r="A1345" i="2" s="1"/>
  <c r="F1344" i="2"/>
  <c r="D1344" i="2"/>
  <c r="D1077" i="1"/>
  <c r="H1077" i="1"/>
  <c r="E1077" i="1"/>
  <c r="L1077" i="1"/>
  <c r="I1077" i="1"/>
  <c r="A1078" i="1" s="1"/>
  <c r="F1077" i="1"/>
  <c r="C1077" i="1"/>
  <c r="B1077" i="1"/>
  <c r="K1077" i="1"/>
  <c r="J1077" i="1"/>
  <c r="C1078" i="1" l="1"/>
  <c r="B1078" i="1"/>
  <c r="D1078" i="1"/>
  <c r="L1078" i="1"/>
  <c r="I1078" i="1"/>
  <c r="A1079" i="1" s="1"/>
  <c r="F1078" i="1"/>
  <c r="H1078" i="1"/>
  <c r="E1078" i="1"/>
  <c r="K1078" i="1"/>
  <c r="J1078" i="1"/>
  <c r="E1345" i="2"/>
  <c r="C1345" i="2"/>
  <c r="B1345" i="2"/>
  <c r="D1345" i="2"/>
  <c r="G1345" i="2"/>
  <c r="A1346" i="2" s="1"/>
  <c r="F1345" i="2"/>
  <c r="C1346" i="2" l="1"/>
  <c r="E1346" i="2"/>
  <c r="B1346" i="2"/>
  <c r="G1346" i="2"/>
  <c r="A1347" i="2" s="1"/>
  <c r="F1346" i="2"/>
  <c r="D1346" i="2"/>
  <c r="B1079" i="1"/>
  <c r="D1079" i="1"/>
  <c r="H1079" i="1"/>
  <c r="L1079" i="1"/>
  <c r="I1079" i="1"/>
  <c r="A1080" i="1" s="1"/>
  <c r="F1079" i="1"/>
  <c r="E1079" i="1"/>
  <c r="C1079" i="1"/>
  <c r="K1079" i="1"/>
  <c r="J1079" i="1"/>
  <c r="E1080" i="1" l="1"/>
  <c r="C1080" i="1"/>
  <c r="B1080" i="1"/>
  <c r="J1080" i="1"/>
  <c r="I1080" i="1"/>
  <c r="A1081" i="1" s="1"/>
  <c r="F1080" i="1"/>
  <c r="D1080" i="1"/>
  <c r="H1080" i="1"/>
  <c r="K1080" i="1"/>
  <c r="L1080" i="1"/>
  <c r="E1347" i="2"/>
  <c r="C1347" i="2"/>
  <c r="B1347" i="2"/>
  <c r="D1347" i="2"/>
  <c r="G1347" i="2"/>
  <c r="A1348" i="2" s="1"/>
  <c r="F1347" i="2"/>
  <c r="C1348" i="2" l="1"/>
  <c r="E1348" i="2"/>
  <c r="B1348" i="2"/>
  <c r="G1348" i="2"/>
  <c r="A1349" i="2" s="1"/>
  <c r="F1348" i="2"/>
  <c r="D1348" i="2"/>
  <c r="D1081" i="1"/>
  <c r="H1081" i="1"/>
  <c r="E1081" i="1"/>
  <c r="L1081" i="1"/>
  <c r="I1081" i="1"/>
  <c r="A1082" i="1" s="1"/>
  <c r="F1081" i="1"/>
  <c r="C1081" i="1"/>
  <c r="B1081" i="1"/>
  <c r="K1081" i="1"/>
  <c r="J1081" i="1"/>
  <c r="C1082" i="1" l="1"/>
  <c r="B1082" i="1"/>
  <c r="D1082" i="1"/>
  <c r="L1082" i="1"/>
  <c r="I1082" i="1"/>
  <c r="A1083" i="1" s="1"/>
  <c r="F1082" i="1"/>
  <c r="H1082" i="1"/>
  <c r="E1082" i="1"/>
  <c r="K1082" i="1"/>
  <c r="J1082" i="1"/>
  <c r="E1349" i="2"/>
  <c r="C1349" i="2"/>
  <c r="B1349" i="2"/>
  <c r="D1349" i="2"/>
  <c r="G1349" i="2"/>
  <c r="A1350" i="2" s="1"/>
  <c r="F1349" i="2"/>
  <c r="C1350" i="2" l="1"/>
  <c r="E1350" i="2"/>
  <c r="B1350" i="2"/>
  <c r="G1350" i="2"/>
  <c r="A1351" i="2" s="1"/>
  <c r="F1350" i="2"/>
  <c r="D1350" i="2"/>
  <c r="B1083" i="1"/>
  <c r="D1083" i="1"/>
  <c r="H1083" i="1"/>
  <c r="L1083" i="1"/>
  <c r="I1083" i="1"/>
  <c r="A1084" i="1" s="1"/>
  <c r="F1083" i="1"/>
  <c r="E1083" i="1"/>
  <c r="C1083" i="1"/>
  <c r="K1083" i="1"/>
  <c r="J1083" i="1"/>
  <c r="E1084" i="1" l="1"/>
  <c r="C1084" i="1"/>
  <c r="B1084" i="1"/>
  <c r="J1084" i="1"/>
  <c r="I1084" i="1"/>
  <c r="A1085" i="1" s="1"/>
  <c r="F1084" i="1"/>
  <c r="D1084" i="1"/>
  <c r="H1084" i="1"/>
  <c r="K1084" i="1"/>
  <c r="L1084" i="1"/>
  <c r="E1351" i="2"/>
  <c r="C1351" i="2"/>
  <c r="B1351" i="2"/>
  <c r="D1351" i="2"/>
  <c r="G1351" i="2"/>
  <c r="A1352" i="2" s="1"/>
  <c r="F1351" i="2"/>
  <c r="C1352" i="2" l="1"/>
  <c r="E1352" i="2"/>
  <c r="B1352" i="2"/>
  <c r="G1352" i="2"/>
  <c r="A1353" i="2" s="1"/>
  <c r="F1352" i="2"/>
  <c r="D1352" i="2"/>
  <c r="D1085" i="1"/>
  <c r="H1085" i="1"/>
  <c r="E1085" i="1"/>
  <c r="L1085" i="1"/>
  <c r="I1085" i="1"/>
  <c r="A1086" i="1" s="1"/>
  <c r="F1085" i="1"/>
  <c r="C1085" i="1"/>
  <c r="B1085" i="1"/>
  <c r="K1085" i="1"/>
  <c r="J1085" i="1"/>
  <c r="C1086" i="1" l="1"/>
  <c r="B1086" i="1"/>
  <c r="D1086" i="1"/>
  <c r="L1086" i="1"/>
  <c r="I1086" i="1"/>
  <c r="A1087" i="1" s="1"/>
  <c r="F1086" i="1"/>
  <c r="E1086" i="1"/>
  <c r="J1086" i="1"/>
  <c r="H1086" i="1"/>
  <c r="K1086" i="1"/>
  <c r="E1353" i="2"/>
  <c r="C1353" i="2"/>
  <c r="B1353" i="2"/>
  <c r="D1353" i="2"/>
  <c r="G1353" i="2"/>
  <c r="A1354" i="2" s="1"/>
  <c r="F1353" i="2"/>
  <c r="C1354" i="2" l="1"/>
  <c r="E1354" i="2"/>
  <c r="B1354" i="2"/>
  <c r="G1354" i="2"/>
  <c r="A1355" i="2" s="1"/>
  <c r="F1354" i="2"/>
  <c r="D1354" i="2"/>
  <c r="B1087" i="1"/>
  <c r="D1087" i="1"/>
  <c r="H1087" i="1"/>
  <c r="L1087" i="1"/>
  <c r="I1087" i="1"/>
  <c r="A1088" i="1" s="1"/>
  <c r="E1087" i="1"/>
  <c r="K1087" i="1"/>
  <c r="F1087" i="1"/>
  <c r="C1087" i="1"/>
  <c r="J1087" i="1"/>
  <c r="E1088" i="1" l="1"/>
  <c r="C1088" i="1"/>
  <c r="B1088" i="1"/>
  <c r="J1088" i="1"/>
  <c r="F1088" i="1"/>
  <c r="H1088" i="1"/>
  <c r="L1088" i="1"/>
  <c r="I1088" i="1"/>
  <c r="A1089" i="1" s="1"/>
  <c r="D1088" i="1"/>
  <c r="K1088" i="1"/>
  <c r="E1355" i="2"/>
  <c r="C1355" i="2"/>
  <c r="B1355" i="2"/>
  <c r="D1355" i="2"/>
  <c r="G1355" i="2"/>
  <c r="A1356" i="2" s="1"/>
  <c r="F1355" i="2"/>
  <c r="C1356" i="2" l="1"/>
  <c r="E1356" i="2"/>
  <c r="B1356" i="2"/>
  <c r="G1356" i="2"/>
  <c r="A1357" i="2" s="1"/>
  <c r="F1356" i="2"/>
  <c r="D1356" i="2"/>
  <c r="D1089" i="1"/>
  <c r="H1089" i="1"/>
  <c r="E1089" i="1"/>
  <c r="L1089" i="1"/>
  <c r="I1089" i="1"/>
  <c r="A1090" i="1" s="1"/>
  <c r="C1089" i="1"/>
  <c r="K1089" i="1"/>
  <c r="F1089" i="1"/>
  <c r="B1089" i="1"/>
  <c r="J1089" i="1"/>
  <c r="C1090" i="1" l="1"/>
  <c r="B1090" i="1"/>
  <c r="D1090" i="1"/>
  <c r="L1090" i="1"/>
  <c r="F1090" i="1"/>
  <c r="E1090" i="1"/>
  <c r="J1090" i="1"/>
  <c r="I1090" i="1"/>
  <c r="A1091" i="1" s="1"/>
  <c r="H1090" i="1"/>
  <c r="K1090" i="1"/>
  <c r="E1357" i="2"/>
  <c r="C1357" i="2"/>
  <c r="B1357" i="2"/>
  <c r="D1357" i="2"/>
  <c r="G1357" i="2"/>
  <c r="A1358" i="2" s="1"/>
  <c r="F1357" i="2"/>
  <c r="C1358" i="2" l="1"/>
  <c r="E1358" i="2"/>
  <c r="B1358" i="2"/>
  <c r="F1358" i="2"/>
  <c r="G1358" i="2"/>
  <c r="A1359" i="2" s="1"/>
  <c r="D1358" i="2"/>
  <c r="B1091" i="1"/>
  <c r="D1091" i="1"/>
  <c r="H1091" i="1"/>
  <c r="L1091" i="1"/>
  <c r="I1091" i="1"/>
  <c r="A1092" i="1" s="1"/>
  <c r="E1091" i="1"/>
  <c r="K1091" i="1"/>
  <c r="F1091" i="1"/>
  <c r="C1091" i="1"/>
  <c r="J1091" i="1"/>
  <c r="E1092" i="1" l="1"/>
  <c r="C1092" i="1"/>
  <c r="B1092" i="1"/>
  <c r="J1092" i="1"/>
  <c r="F1092" i="1"/>
  <c r="H1092" i="1"/>
  <c r="L1092" i="1"/>
  <c r="I1092" i="1"/>
  <c r="A1093" i="1" s="1"/>
  <c r="D1092" i="1"/>
  <c r="K1092" i="1"/>
  <c r="E1359" i="2"/>
  <c r="C1359" i="2"/>
  <c r="B1359" i="2"/>
  <c r="D1359" i="2"/>
  <c r="F1359" i="2"/>
  <c r="G1359" i="2"/>
  <c r="A1360" i="2" s="1"/>
  <c r="C1360" i="2" l="1"/>
  <c r="E1360" i="2"/>
  <c r="B1360" i="2"/>
  <c r="F1360" i="2"/>
  <c r="G1360" i="2"/>
  <c r="A1361" i="2" s="1"/>
  <c r="D1360" i="2"/>
  <c r="E1093" i="1"/>
  <c r="B1093" i="1"/>
  <c r="K1093" i="1"/>
  <c r="C1093" i="1"/>
  <c r="I1093" i="1"/>
  <c r="A1094" i="1" s="1"/>
  <c r="H1093" i="1"/>
  <c r="J1093" i="1"/>
  <c r="F1093" i="1"/>
  <c r="D1093" i="1"/>
  <c r="L1093" i="1"/>
  <c r="E1094" i="1" l="1"/>
  <c r="H1094" i="1"/>
  <c r="K1094" i="1"/>
  <c r="J1094" i="1"/>
  <c r="F1094" i="1"/>
  <c r="B1094" i="1"/>
  <c r="C1094" i="1"/>
  <c r="I1094" i="1"/>
  <c r="A1095" i="1" s="1"/>
  <c r="D1094" i="1"/>
  <c r="L1094" i="1"/>
  <c r="E1361" i="2"/>
  <c r="C1361" i="2"/>
  <c r="B1361" i="2"/>
  <c r="D1361" i="2"/>
  <c r="F1361" i="2"/>
  <c r="G1361" i="2"/>
  <c r="A1362" i="2" s="1"/>
  <c r="C1362" i="2" l="1"/>
  <c r="E1362" i="2"/>
  <c r="B1362" i="2"/>
  <c r="F1362" i="2"/>
  <c r="G1362" i="2"/>
  <c r="A1363" i="2" s="1"/>
  <c r="D1362" i="2"/>
  <c r="E1095" i="1"/>
  <c r="H1095" i="1"/>
  <c r="B1095" i="1"/>
  <c r="C1095" i="1"/>
  <c r="I1095" i="1"/>
  <c r="A1096" i="1" s="1"/>
  <c r="D1095" i="1"/>
  <c r="L1095" i="1"/>
  <c r="F1095" i="1"/>
  <c r="K1095" i="1"/>
  <c r="J1095" i="1"/>
  <c r="E1096" i="1" l="1"/>
  <c r="H1096" i="1"/>
  <c r="C1096" i="1"/>
  <c r="L1096" i="1"/>
  <c r="F1096" i="1"/>
  <c r="B1096" i="1"/>
  <c r="J1096" i="1"/>
  <c r="I1096" i="1"/>
  <c r="A1097" i="1" s="1"/>
  <c r="D1096" i="1"/>
  <c r="K1096" i="1"/>
  <c r="E1363" i="2"/>
  <c r="C1363" i="2"/>
  <c r="B1363" i="2"/>
  <c r="D1363" i="2"/>
  <c r="F1363" i="2"/>
  <c r="G1363" i="2"/>
  <c r="A1364" i="2" s="1"/>
  <c r="C1364" i="2" l="1"/>
  <c r="E1364" i="2"/>
  <c r="B1364" i="2"/>
  <c r="F1364" i="2"/>
  <c r="G1364" i="2"/>
  <c r="A1365" i="2" s="1"/>
  <c r="D1364" i="2"/>
  <c r="E1097" i="1"/>
  <c r="B1097" i="1"/>
  <c r="K1097" i="1"/>
  <c r="C1097" i="1"/>
  <c r="I1097" i="1"/>
  <c r="A1098" i="1" s="1"/>
  <c r="H1097" i="1"/>
  <c r="J1097" i="1"/>
  <c r="F1097" i="1"/>
  <c r="D1097" i="1"/>
  <c r="L1097" i="1"/>
  <c r="E1098" i="1" l="1"/>
  <c r="H1098" i="1"/>
  <c r="K1098" i="1"/>
  <c r="J1098" i="1"/>
  <c r="F1098" i="1"/>
  <c r="B1098" i="1"/>
  <c r="C1098" i="1"/>
  <c r="I1098" i="1"/>
  <c r="A1099" i="1" s="1"/>
  <c r="D1098" i="1"/>
  <c r="L1098" i="1"/>
  <c r="E1365" i="2"/>
  <c r="C1365" i="2"/>
  <c r="B1365" i="2"/>
  <c r="D1365" i="2"/>
  <c r="F1365" i="2"/>
  <c r="G1365" i="2"/>
  <c r="A1366" i="2" s="1"/>
  <c r="C1366" i="2" l="1"/>
  <c r="E1366" i="2"/>
  <c r="B1366" i="2"/>
  <c r="F1366" i="2"/>
  <c r="G1366" i="2"/>
  <c r="A1367" i="2" s="1"/>
  <c r="D1366" i="2"/>
  <c r="E1099" i="1"/>
  <c r="H1099" i="1"/>
  <c r="B1099" i="1"/>
  <c r="J1099" i="1"/>
  <c r="I1099" i="1"/>
  <c r="A1100" i="1" s="1"/>
  <c r="D1099" i="1"/>
  <c r="L1099" i="1"/>
  <c r="F1099" i="1"/>
  <c r="K1099" i="1"/>
  <c r="C1099" i="1"/>
  <c r="E1100" i="1" l="1"/>
  <c r="H1100" i="1"/>
  <c r="C1100" i="1"/>
  <c r="J1100" i="1"/>
  <c r="F1100" i="1"/>
  <c r="B1100" i="1"/>
  <c r="L1100" i="1"/>
  <c r="I1100" i="1"/>
  <c r="A1101" i="1" s="1"/>
  <c r="D1100" i="1"/>
  <c r="K1100" i="1"/>
  <c r="E1367" i="2"/>
  <c r="C1367" i="2"/>
  <c r="B1367" i="2"/>
  <c r="D1367" i="2"/>
  <c r="F1367" i="2"/>
  <c r="G1367" i="2"/>
  <c r="A1368" i="2" s="1"/>
  <c r="C1368" i="2" l="1"/>
  <c r="E1368" i="2"/>
  <c r="B1368" i="2"/>
  <c r="F1368" i="2"/>
  <c r="G1368" i="2"/>
  <c r="A1369" i="2" s="1"/>
  <c r="D1368" i="2"/>
  <c r="E1101" i="1"/>
  <c r="B1101" i="1"/>
  <c r="K1101" i="1"/>
  <c r="C1101" i="1"/>
  <c r="I1101" i="1"/>
  <c r="A1102" i="1" s="1"/>
  <c r="H1101" i="1"/>
  <c r="J1101" i="1"/>
  <c r="F1101" i="1"/>
  <c r="D1101" i="1"/>
  <c r="L1101" i="1"/>
  <c r="E1102" i="1" l="1"/>
  <c r="H1102" i="1"/>
  <c r="K1102" i="1"/>
  <c r="J1102" i="1"/>
  <c r="F1102" i="1"/>
  <c r="B1102" i="1"/>
  <c r="C1102" i="1"/>
  <c r="I1102" i="1"/>
  <c r="A1103" i="1" s="1"/>
  <c r="D1102" i="1"/>
  <c r="L1102" i="1"/>
  <c r="E1369" i="2"/>
  <c r="C1369" i="2"/>
  <c r="B1369" i="2"/>
  <c r="D1369" i="2"/>
  <c r="F1369" i="2"/>
  <c r="G1369" i="2"/>
  <c r="A1370" i="2" s="1"/>
  <c r="C1370" i="2" l="1"/>
  <c r="E1370" i="2"/>
  <c r="B1370" i="2"/>
  <c r="F1370" i="2"/>
  <c r="G1370" i="2"/>
  <c r="A1371" i="2" s="1"/>
  <c r="D1370" i="2"/>
  <c r="E1103" i="1"/>
  <c r="H1103" i="1"/>
  <c r="B1103" i="1"/>
  <c r="C1103" i="1"/>
  <c r="I1103" i="1"/>
  <c r="A1104" i="1" s="1"/>
  <c r="D1103" i="1"/>
  <c r="L1103" i="1"/>
  <c r="F1103" i="1"/>
  <c r="K1103" i="1"/>
  <c r="J1103" i="1"/>
  <c r="E1104" i="1" l="1"/>
  <c r="H1104" i="1"/>
  <c r="C1104" i="1"/>
  <c r="L1104" i="1"/>
  <c r="F1104" i="1"/>
  <c r="B1104" i="1"/>
  <c r="J1104" i="1"/>
  <c r="I1104" i="1"/>
  <c r="A1105" i="1" s="1"/>
  <c r="D1104" i="1"/>
  <c r="K1104" i="1"/>
  <c r="E1371" i="2"/>
  <c r="C1371" i="2"/>
  <c r="B1371" i="2"/>
  <c r="D1371" i="2"/>
  <c r="F1371" i="2"/>
  <c r="G1371" i="2"/>
  <c r="A1372" i="2" s="1"/>
  <c r="C1372" i="2" l="1"/>
  <c r="E1372" i="2"/>
  <c r="B1372" i="2"/>
  <c r="F1372" i="2"/>
  <c r="G1372" i="2"/>
  <c r="A1373" i="2" s="1"/>
  <c r="D1372" i="2"/>
  <c r="E1105" i="1"/>
  <c r="B1105" i="1"/>
  <c r="K1105" i="1"/>
  <c r="C1105" i="1"/>
  <c r="I1105" i="1"/>
  <c r="A1106" i="1" s="1"/>
  <c r="H1105" i="1"/>
  <c r="J1105" i="1"/>
  <c r="F1105" i="1"/>
  <c r="D1105" i="1"/>
  <c r="L1105" i="1"/>
  <c r="E1106" i="1" l="1"/>
  <c r="H1106" i="1"/>
  <c r="K1106" i="1"/>
  <c r="J1106" i="1"/>
  <c r="F1106" i="1"/>
  <c r="B1106" i="1"/>
  <c r="C1106" i="1"/>
  <c r="I1106" i="1"/>
  <c r="A1107" i="1" s="1"/>
  <c r="D1106" i="1"/>
  <c r="L1106" i="1"/>
  <c r="E1373" i="2"/>
  <c r="C1373" i="2"/>
  <c r="B1373" i="2"/>
  <c r="D1373" i="2"/>
  <c r="F1373" i="2"/>
  <c r="G1373" i="2"/>
  <c r="A1374" i="2" s="1"/>
  <c r="C1374" i="2" l="1"/>
  <c r="E1374" i="2"/>
  <c r="B1374" i="2"/>
  <c r="F1374" i="2"/>
  <c r="G1374" i="2"/>
  <c r="A1375" i="2" s="1"/>
  <c r="D1374" i="2"/>
  <c r="E1107" i="1"/>
  <c r="H1107" i="1"/>
  <c r="B1107" i="1"/>
  <c r="J1107" i="1"/>
  <c r="I1107" i="1"/>
  <c r="A1108" i="1" s="1"/>
  <c r="D1107" i="1"/>
  <c r="L1107" i="1"/>
  <c r="F1107" i="1"/>
  <c r="K1107" i="1"/>
  <c r="C1107" i="1"/>
  <c r="E1108" i="1" l="1"/>
  <c r="H1108" i="1"/>
  <c r="C1108" i="1"/>
  <c r="J1108" i="1"/>
  <c r="F1108" i="1"/>
  <c r="B1108" i="1"/>
  <c r="L1108" i="1"/>
  <c r="I1108" i="1"/>
  <c r="A1109" i="1" s="1"/>
  <c r="D1108" i="1"/>
  <c r="K1108" i="1"/>
  <c r="E1375" i="2"/>
  <c r="C1375" i="2"/>
  <c r="B1375" i="2"/>
  <c r="D1375" i="2"/>
  <c r="F1375" i="2"/>
  <c r="G1375" i="2"/>
  <c r="A1376" i="2" s="1"/>
  <c r="C1376" i="2" l="1"/>
  <c r="E1376" i="2"/>
  <c r="B1376" i="2"/>
  <c r="F1376" i="2"/>
  <c r="G1376" i="2"/>
  <c r="A1377" i="2" s="1"/>
  <c r="D1376" i="2"/>
  <c r="E1109" i="1"/>
  <c r="B1109" i="1"/>
  <c r="K1109" i="1"/>
  <c r="C1109" i="1"/>
  <c r="I1109" i="1"/>
  <c r="A1110" i="1" s="1"/>
  <c r="H1109" i="1"/>
  <c r="J1109" i="1"/>
  <c r="F1109" i="1"/>
  <c r="D1109" i="1"/>
  <c r="L1109" i="1"/>
  <c r="E1110" i="1" l="1"/>
  <c r="H1110" i="1"/>
  <c r="K1110" i="1"/>
  <c r="J1110" i="1"/>
  <c r="F1110" i="1"/>
  <c r="B1110" i="1"/>
  <c r="C1110" i="1"/>
  <c r="I1110" i="1"/>
  <c r="A1111" i="1" s="1"/>
  <c r="D1110" i="1"/>
  <c r="L1110" i="1"/>
  <c r="E1377" i="2"/>
  <c r="C1377" i="2"/>
  <c r="B1377" i="2"/>
  <c r="D1377" i="2"/>
  <c r="F1377" i="2"/>
  <c r="G1377" i="2"/>
  <c r="A1378" i="2" s="1"/>
  <c r="C1378" i="2" l="1"/>
  <c r="E1378" i="2"/>
  <c r="B1378" i="2"/>
  <c r="F1378" i="2"/>
  <c r="G1378" i="2"/>
  <c r="A1379" i="2" s="1"/>
  <c r="D1378" i="2"/>
  <c r="E1111" i="1"/>
  <c r="H1111" i="1"/>
  <c r="B1111" i="1"/>
  <c r="C1111" i="1"/>
  <c r="I1111" i="1"/>
  <c r="A1112" i="1" s="1"/>
  <c r="D1111" i="1"/>
  <c r="L1111" i="1"/>
  <c r="F1111" i="1"/>
  <c r="K1111" i="1"/>
  <c r="J1111" i="1"/>
  <c r="E1112" i="1" l="1"/>
  <c r="H1112" i="1"/>
  <c r="C1112" i="1"/>
  <c r="L1112" i="1"/>
  <c r="F1112" i="1"/>
  <c r="B1112" i="1"/>
  <c r="J1112" i="1"/>
  <c r="I1112" i="1"/>
  <c r="A1113" i="1" s="1"/>
  <c r="D1112" i="1"/>
  <c r="K1112" i="1"/>
  <c r="E1379" i="2"/>
  <c r="C1379" i="2"/>
  <c r="B1379" i="2"/>
  <c r="D1379" i="2"/>
  <c r="F1379" i="2"/>
  <c r="G1379" i="2"/>
  <c r="A1380" i="2" s="1"/>
  <c r="C1380" i="2" l="1"/>
  <c r="E1380" i="2"/>
  <c r="B1380" i="2"/>
  <c r="F1380" i="2"/>
  <c r="G1380" i="2"/>
  <c r="A1381" i="2" s="1"/>
  <c r="D1380" i="2"/>
  <c r="E1113" i="1"/>
  <c r="B1113" i="1"/>
  <c r="K1113" i="1"/>
  <c r="C1113" i="1"/>
  <c r="I1113" i="1"/>
  <c r="A1114" i="1" s="1"/>
  <c r="H1113" i="1"/>
  <c r="J1113" i="1"/>
  <c r="F1113" i="1"/>
  <c r="D1113" i="1"/>
  <c r="L1113" i="1"/>
  <c r="E1114" i="1" l="1"/>
  <c r="H1114" i="1"/>
  <c r="K1114" i="1"/>
  <c r="J1114" i="1"/>
  <c r="F1114" i="1"/>
  <c r="B1114" i="1"/>
  <c r="C1114" i="1"/>
  <c r="I1114" i="1"/>
  <c r="A1115" i="1" s="1"/>
  <c r="D1114" i="1"/>
  <c r="L1114" i="1"/>
  <c r="E1381" i="2"/>
  <c r="C1381" i="2"/>
  <c r="B1381" i="2"/>
  <c r="D1381" i="2"/>
  <c r="F1381" i="2"/>
  <c r="G1381" i="2"/>
  <c r="A1382" i="2" s="1"/>
  <c r="C1382" i="2" l="1"/>
  <c r="E1382" i="2"/>
  <c r="B1382" i="2"/>
  <c r="F1382" i="2"/>
  <c r="G1382" i="2"/>
  <c r="A1383" i="2" s="1"/>
  <c r="D1382" i="2"/>
  <c r="E1115" i="1"/>
  <c r="H1115" i="1"/>
  <c r="B1115" i="1"/>
  <c r="J1115" i="1"/>
  <c r="I1115" i="1"/>
  <c r="A1116" i="1" s="1"/>
  <c r="D1115" i="1"/>
  <c r="L1115" i="1"/>
  <c r="F1115" i="1"/>
  <c r="K1115" i="1"/>
  <c r="C1115" i="1"/>
  <c r="E1116" i="1" l="1"/>
  <c r="H1116" i="1"/>
  <c r="C1116" i="1"/>
  <c r="J1116" i="1"/>
  <c r="F1116" i="1"/>
  <c r="B1116" i="1"/>
  <c r="L1116" i="1"/>
  <c r="I1116" i="1"/>
  <c r="A1117" i="1" s="1"/>
  <c r="D1116" i="1"/>
  <c r="K1116" i="1"/>
  <c r="E1383" i="2"/>
  <c r="C1383" i="2"/>
  <c r="B1383" i="2"/>
  <c r="D1383" i="2"/>
  <c r="F1383" i="2"/>
  <c r="G1383" i="2"/>
  <c r="A1384" i="2" s="1"/>
  <c r="C1384" i="2" l="1"/>
  <c r="E1384" i="2"/>
  <c r="B1384" i="2"/>
  <c r="F1384" i="2"/>
  <c r="G1384" i="2"/>
  <c r="A1385" i="2" s="1"/>
  <c r="D1384" i="2"/>
  <c r="E1117" i="1"/>
  <c r="B1117" i="1"/>
  <c r="K1117" i="1"/>
  <c r="C1117" i="1"/>
  <c r="I1117" i="1"/>
  <c r="A1118" i="1" s="1"/>
  <c r="H1117" i="1"/>
  <c r="J1117" i="1"/>
  <c r="F1117" i="1"/>
  <c r="D1117" i="1"/>
  <c r="L1117" i="1"/>
  <c r="E1118" i="1" l="1"/>
  <c r="H1118" i="1"/>
  <c r="K1118" i="1"/>
  <c r="J1118" i="1"/>
  <c r="F1118" i="1"/>
  <c r="B1118" i="1"/>
  <c r="C1118" i="1"/>
  <c r="I1118" i="1"/>
  <c r="A1119" i="1" s="1"/>
  <c r="D1118" i="1"/>
  <c r="L1118" i="1"/>
  <c r="E1385" i="2"/>
  <c r="C1385" i="2"/>
  <c r="B1385" i="2"/>
  <c r="D1385" i="2"/>
  <c r="F1385" i="2"/>
  <c r="G1385" i="2"/>
  <c r="A1386" i="2" s="1"/>
  <c r="C1386" i="2" l="1"/>
  <c r="E1386" i="2"/>
  <c r="B1386" i="2"/>
  <c r="F1386" i="2"/>
  <c r="G1386" i="2"/>
  <c r="A1387" i="2" s="1"/>
  <c r="D1386" i="2"/>
  <c r="E1119" i="1"/>
  <c r="H1119" i="1"/>
  <c r="B1119" i="1"/>
  <c r="C1119" i="1"/>
  <c r="I1119" i="1"/>
  <c r="A1120" i="1" s="1"/>
  <c r="D1119" i="1"/>
  <c r="L1119" i="1"/>
  <c r="F1119" i="1"/>
  <c r="K1119" i="1"/>
  <c r="J1119" i="1"/>
  <c r="E1120" i="1" l="1"/>
  <c r="H1120" i="1"/>
  <c r="C1120" i="1"/>
  <c r="L1120" i="1"/>
  <c r="F1120" i="1"/>
  <c r="B1120" i="1"/>
  <c r="J1120" i="1"/>
  <c r="I1120" i="1"/>
  <c r="A1121" i="1" s="1"/>
  <c r="D1120" i="1"/>
  <c r="K1120" i="1"/>
  <c r="E1387" i="2"/>
  <c r="C1387" i="2"/>
  <c r="B1387" i="2"/>
  <c r="D1387" i="2"/>
  <c r="F1387" i="2"/>
  <c r="G1387" i="2"/>
  <c r="A1388" i="2" s="1"/>
  <c r="C1388" i="2" l="1"/>
  <c r="E1388" i="2"/>
  <c r="B1388" i="2"/>
  <c r="F1388" i="2"/>
  <c r="G1388" i="2"/>
  <c r="A1389" i="2" s="1"/>
  <c r="D1388" i="2"/>
  <c r="E1121" i="1"/>
  <c r="B1121" i="1"/>
  <c r="K1121" i="1"/>
  <c r="C1121" i="1"/>
  <c r="I1121" i="1"/>
  <c r="A1122" i="1" s="1"/>
  <c r="H1121" i="1"/>
  <c r="J1121" i="1"/>
  <c r="F1121" i="1"/>
  <c r="D1121" i="1"/>
  <c r="L1121" i="1"/>
  <c r="E1122" i="1" l="1"/>
  <c r="H1122" i="1"/>
  <c r="K1122" i="1"/>
  <c r="J1122" i="1"/>
  <c r="F1122" i="1"/>
  <c r="B1122" i="1"/>
  <c r="C1122" i="1"/>
  <c r="I1122" i="1"/>
  <c r="A1123" i="1" s="1"/>
  <c r="D1122" i="1"/>
  <c r="L1122" i="1"/>
  <c r="E1389" i="2"/>
  <c r="C1389" i="2"/>
  <c r="B1389" i="2"/>
  <c r="D1389" i="2"/>
  <c r="F1389" i="2"/>
  <c r="G1389" i="2"/>
  <c r="A1390" i="2" s="1"/>
  <c r="C1390" i="2" l="1"/>
  <c r="E1390" i="2"/>
  <c r="B1390" i="2"/>
  <c r="F1390" i="2"/>
  <c r="G1390" i="2"/>
  <c r="A1391" i="2" s="1"/>
  <c r="D1390" i="2"/>
  <c r="E1123" i="1"/>
  <c r="H1123" i="1"/>
  <c r="B1123" i="1"/>
  <c r="J1123" i="1"/>
  <c r="I1123" i="1"/>
  <c r="A1124" i="1" s="1"/>
  <c r="D1123" i="1"/>
  <c r="L1123" i="1"/>
  <c r="F1123" i="1"/>
  <c r="K1123" i="1"/>
  <c r="C1123" i="1"/>
  <c r="E1124" i="1" l="1"/>
  <c r="H1124" i="1"/>
  <c r="C1124" i="1"/>
  <c r="J1124" i="1"/>
  <c r="F1124" i="1"/>
  <c r="B1124" i="1"/>
  <c r="L1124" i="1"/>
  <c r="I1124" i="1"/>
  <c r="A1125" i="1" s="1"/>
  <c r="D1124" i="1"/>
  <c r="K1124" i="1"/>
  <c r="E1391" i="2"/>
  <c r="C1391" i="2"/>
  <c r="B1391" i="2"/>
  <c r="D1391" i="2"/>
  <c r="F1391" i="2"/>
  <c r="G1391" i="2"/>
  <c r="A1392" i="2" s="1"/>
  <c r="C1392" i="2" l="1"/>
  <c r="E1392" i="2"/>
  <c r="B1392" i="2"/>
  <c r="F1392" i="2"/>
  <c r="G1392" i="2"/>
  <c r="A1393" i="2" s="1"/>
  <c r="D1392" i="2"/>
  <c r="E1125" i="1"/>
  <c r="D1125" i="1"/>
  <c r="J1125" i="1"/>
  <c r="C1125" i="1"/>
  <c r="I1125" i="1"/>
  <c r="A1126" i="1" s="1"/>
  <c r="H1125" i="1"/>
  <c r="B1125" i="1"/>
  <c r="F1125" i="1"/>
  <c r="K1125" i="1"/>
  <c r="L1125" i="1"/>
  <c r="E1126" i="1" l="1"/>
  <c r="H1126" i="1"/>
  <c r="K1126" i="1"/>
  <c r="J1126" i="1"/>
  <c r="F1126" i="1"/>
  <c r="B1126" i="1"/>
  <c r="C1126" i="1"/>
  <c r="I1126" i="1"/>
  <c r="A1127" i="1" s="1"/>
  <c r="D1126" i="1"/>
  <c r="L1126" i="1"/>
  <c r="E1393" i="2"/>
  <c r="C1393" i="2"/>
  <c r="B1393" i="2"/>
  <c r="D1393" i="2"/>
  <c r="F1393" i="2"/>
  <c r="G1393" i="2"/>
  <c r="A1394" i="2" s="1"/>
  <c r="C1394" i="2" l="1"/>
  <c r="E1394" i="2"/>
  <c r="B1394" i="2"/>
  <c r="F1394" i="2"/>
  <c r="G1394" i="2"/>
  <c r="A1395" i="2" s="1"/>
  <c r="D1394" i="2"/>
  <c r="E1127" i="1"/>
  <c r="H1127" i="1"/>
  <c r="B1127" i="1"/>
  <c r="C1127" i="1"/>
  <c r="I1127" i="1"/>
  <c r="A1128" i="1" s="1"/>
  <c r="D1127" i="1"/>
  <c r="L1127" i="1"/>
  <c r="F1127" i="1"/>
  <c r="K1127" i="1"/>
  <c r="J1127" i="1"/>
  <c r="E1128" i="1" l="1"/>
  <c r="H1128" i="1"/>
  <c r="C1128" i="1"/>
  <c r="L1128" i="1"/>
  <c r="F1128" i="1"/>
  <c r="B1128" i="1"/>
  <c r="J1128" i="1"/>
  <c r="I1128" i="1"/>
  <c r="A1129" i="1" s="1"/>
  <c r="D1128" i="1"/>
  <c r="K1128" i="1"/>
  <c r="E1395" i="2"/>
  <c r="C1395" i="2"/>
  <c r="B1395" i="2"/>
  <c r="D1395" i="2"/>
  <c r="F1395" i="2"/>
  <c r="G1395" i="2"/>
  <c r="A1396" i="2" s="1"/>
  <c r="C1396" i="2" l="1"/>
  <c r="E1396" i="2"/>
  <c r="B1396" i="2"/>
  <c r="F1396" i="2"/>
  <c r="G1396" i="2"/>
  <c r="A1397" i="2" s="1"/>
  <c r="D1396" i="2"/>
  <c r="E1129" i="1"/>
  <c r="D1129" i="1"/>
  <c r="K1129" i="1"/>
  <c r="C1129" i="1"/>
  <c r="I1129" i="1"/>
  <c r="A1130" i="1" s="1"/>
  <c r="H1129" i="1"/>
  <c r="J1129" i="1"/>
  <c r="F1129" i="1"/>
  <c r="B1129" i="1"/>
  <c r="L1129" i="1"/>
  <c r="E1130" i="1" l="1"/>
  <c r="H1130" i="1"/>
  <c r="K1130" i="1"/>
  <c r="J1130" i="1"/>
  <c r="F1130" i="1"/>
  <c r="B1130" i="1"/>
  <c r="C1130" i="1"/>
  <c r="I1130" i="1"/>
  <c r="A1131" i="1" s="1"/>
  <c r="D1130" i="1"/>
  <c r="L1130" i="1"/>
  <c r="E1397" i="2"/>
  <c r="C1397" i="2"/>
  <c r="B1397" i="2"/>
  <c r="D1397" i="2"/>
  <c r="F1397" i="2"/>
  <c r="G1397" i="2"/>
  <c r="A1398" i="2" s="1"/>
  <c r="C1398" i="2" l="1"/>
  <c r="E1398" i="2"/>
  <c r="B1398" i="2"/>
  <c r="F1398" i="2"/>
  <c r="G1398" i="2"/>
  <c r="A1399" i="2" s="1"/>
  <c r="D1398" i="2"/>
  <c r="E1131" i="1"/>
  <c r="H1131" i="1"/>
  <c r="B1131" i="1"/>
  <c r="J1131" i="1"/>
  <c r="I1131" i="1"/>
  <c r="A1132" i="1" s="1"/>
  <c r="D1131" i="1"/>
  <c r="L1131" i="1"/>
  <c r="F1131" i="1"/>
  <c r="K1131" i="1"/>
  <c r="C1131" i="1"/>
  <c r="E1132" i="1" l="1"/>
  <c r="H1132" i="1"/>
  <c r="C1132" i="1"/>
  <c r="J1132" i="1"/>
  <c r="F1132" i="1"/>
  <c r="B1132" i="1"/>
  <c r="L1132" i="1"/>
  <c r="I1132" i="1"/>
  <c r="A1133" i="1" s="1"/>
  <c r="D1132" i="1"/>
  <c r="K1132" i="1"/>
  <c r="E1399" i="2"/>
  <c r="C1399" i="2"/>
  <c r="B1399" i="2"/>
  <c r="D1399" i="2"/>
  <c r="F1399" i="2"/>
  <c r="G1399" i="2"/>
  <c r="A1400" i="2" s="1"/>
  <c r="C1400" i="2" l="1"/>
  <c r="E1400" i="2"/>
  <c r="B1400" i="2"/>
  <c r="F1400" i="2"/>
  <c r="G1400" i="2"/>
  <c r="A1401" i="2" s="1"/>
  <c r="D1400" i="2"/>
  <c r="E1133" i="1"/>
  <c r="D1133" i="1"/>
  <c r="K1133" i="1"/>
  <c r="C1133" i="1"/>
  <c r="I1133" i="1"/>
  <c r="A1134" i="1" s="1"/>
  <c r="H1133" i="1"/>
  <c r="J1133" i="1"/>
  <c r="F1133" i="1"/>
  <c r="B1133" i="1"/>
  <c r="L1133" i="1"/>
  <c r="E1134" i="1" l="1"/>
  <c r="H1134" i="1"/>
  <c r="K1134" i="1"/>
  <c r="J1134" i="1"/>
  <c r="F1134" i="1"/>
  <c r="B1134" i="1"/>
  <c r="C1134" i="1"/>
  <c r="I1134" i="1"/>
  <c r="A1135" i="1" s="1"/>
  <c r="D1134" i="1"/>
  <c r="L1134" i="1"/>
  <c r="E1401" i="2"/>
  <c r="C1401" i="2"/>
  <c r="B1401" i="2"/>
  <c r="D1401" i="2"/>
  <c r="F1401" i="2"/>
  <c r="G1401" i="2"/>
  <c r="A1402" i="2" s="1"/>
  <c r="C1402" i="2" l="1"/>
  <c r="E1402" i="2"/>
  <c r="B1402" i="2"/>
  <c r="F1402" i="2"/>
  <c r="G1402" i="2"/>
  <c r="A1403" i="2" s="1"/>
  <c r="D1402" i="2"/>
  <c r="E1135" i="1"/>
  <c r="H1135" i="1"/>
  <c r="K1135" i="1"/>
  <c r="C1135" i="1"/>
  <c r="I1135" i="1"/>
  <c r="A1136" i="1" s="1"/>
  <c r="D1135" i="1"/>
  <c r="L1135" i="1"/>
  <c r="F1135" i="1"/>
  <c r="B1135" i="1"/>
  <c r="J1135" i="1"/>
  <c r="E1136" i="1" l="1"/>
  <c r="H1136" i="1"/>
  <c r="B1136" i="1"/>
  <c r="L1136" i="1"/>
  <c r="F1136" i="1"/>
  <c r="C1136" i="1"/>
  <c r="J1136" i="1"/>
  <c r="I1136" i="1"/>
  <c r="A1137" i="1" s="1"/>
  <c r="D1136" i="1"/>
  <c r="K1136" i="1"/>
  <c r="E1403" i="2"/>
  <c r="C1403" i="2"/>
  <c r="B1403" i="2"/>
  <c r="D1403" i="2"/>
  <c r="F1403" i="2"/>
  <c r="G1403" i="2"/>
  <c r="A1404" i="2" s="1"/>
  <c r="C1404" i="2" l="1"/>
  <c r="E1404" i="2"/>
  <c r="B1404" i="2"/>
  <c r="F1404" i="2"/>
  <c r="G1404" i="2"/>
  <c r="A1405" i="2" s="1"/>
  <c r="D1404" i="2"/>
  <c r="E1137" i="1"/>
  <c r="D1137" i="1"/>
  <c r="K1137" i="1"/>
  <c r="C1137" i="1"/>
  <c r="I1137" i="1"/>
  <c r="A1138" i="1" s="1"/>
  <c r="H1137" i="1"/>
  <c r="J1137" i="1"/>
  <c r="F1137" i="1"/>
  <c r="B1137" i="1"/>
  <c r="L1137" i="1"/>
  <c r="E1138" i="1" l="1"/>
  <c r="H1138" i="1"/>
  <c r="K1138" i="1"/>
  <c r="J1138" i="1"/>
  <c r="F1138" i="1"/>
  <c r="B1138" i="1"/>
  <c r="C1138" i="1"/>
  <c r="I1138" i="1"/>
  <c r="A1139" i="1" s="1"/>
  <c r="D1138" i="1"/>
  <c r="L1138" i="1"/>
  <c r="E1405" i="2"/>
  <c r="C1405" i="2"/>
  <c r="B1405" i="2"/>
  <c r="D1405" i="2"/>
  <c r="F1405" i="2"/>
  <c r="G1405" i="2"/>
  <c r="A1406" i="2" s="1"/>
  <c r="C1406" i="2" l="1"/>
  <c r="E1406" i="2"/>
  <c r="B1406" i="2"/>
  <c r="F1406" i="2"/>
  <c r="G1406" i="2"/>
  <c r="A1407" i="2" s="1"/>
  <c r="D1406" i="2"/>
  <c r="E1139" i="1"/>
  <c r="H1139" i="1"/>
  <c r="B1139" i="1"/>
  <c r="J1139" i="1"/>
  <c r="I1139" i="1"/>
  <c r="A1140" i="1" s="1"/>
  <c r="D1139" i="1"/>
  <c r="L1139" i="1"/>
  <c r="F1139" i="1"/>
  <c r="K1139" i="1"/>
  <c r="C1139" i="1"/>
  <c r="E1140" i="1" l="1"/>
  <c r="H1140" i="1"/>
  <c r="C1140" i="1"/>
  <c r="J1140" i="1"/>
  <c r="F1140" i="1"/>
  <c r="B1140" i="1"/>
  <c r="L1140" i="1"/>
  <c r="I1140" i="1"/>
  <c r="A1141" i="1" s="1"/>
  <c r="D1140" i="1"/>
  <c r="K1140" i="1"/>
  <c r="E1407" i="2"/>
  <c r="C1407" i="2"/>
  <c r="B1407" i="2"/>
  <c r="D1407" i="2"/>
  <c r="F1407" i="2"/>
  <c r="G1407" i="2"/>
  <c r="A1408" i="2" s="1"/>
  <c r="C1408" i="2" l="1"/>
  <c r="E1408" i="2"/>
  <c r="B1408" i="2"/>
  <c r="F1408" i="2"/>
  <c r="G1408" i="2"/>
  <c r="A1409" i="2" s="1"/>
  <c r="D1408" i="2"/>
  <c r="E1141" i="1"/>
  <c r="D1141" i="1"/>
  <c r="B1141" i="1"/>
  <c r="L1141" i="1"/>
  <c r="I1141" i="1"/>
  <c r="A1142" i="1" s="1"/>
  <c r="H1141" i="1"/>
  <c r="C1141" i="1"/>
  <c r="F1141" i="1"/>
  <c r="K1141" i="1"/>
  <c r="J1141" i="1"/>
  <c r="E1142" i="1" l="1"/>
  <c r="H1142" i="1"/>
  <c r="K1142" i="1"/>
  <c r="C1142" i="1"/>
  <c r="F1142" i="1"/>
  <c r="B1142" i="1"/>
  <c r="L1142" i="1"/>
  <c r="I1142" i="1"/>
  <c r="A1143" i="1" s="1"/>
  <c r="D1142" i="1"/>
  <c r="J1142" i="1"/>
  <c r="E1409" i="2"/>
  <c r="C1409" i="2"/>
  <c r="B1409" i="2"/>
  <c r="D1409" i="2"/>
  <c r="F1409" i="2"/>
  <c r="G1409" i="2"/>
  <c r="A1410" i="2" s="1"/>
  <c r="C1410" i="2" l="1"/>
  <c r="E1410" i="2"/>
  <c r="B1410" i="2"/>
  <c r="F1410" i="2"/>
  <c r="G1410" i="2"/>
  <c r="A1411" i="2" s="1"/>
  <c r="D1410" i="2"/>
  <c r="E1143" i="1"/>
  <c r="H1143" i="1"/>
  <c r="B1143" i="1"/>
  <c r="J1143" i="1"/>
  <c r="I1143" i="1"/>
  <c r="A1144" i="1" s="1"/>
  <c r="D1143" i="1"/>
  <c r="L1143" i="1"/>
  <c r="F1143" i="1"/>
  <c r="K1143" i="1"/>
  <c r="C1143" i="1"/>
  <c r="E1144" i="1" l="1"/>
  <c r="H1144" i="1"/>
  <c r="K1144" i="1"/>
  <c r="L1144" i="1"/>
  <c r="F1144" i="1"/>
  <c r="B1144" i="1"/>
  <c r="J1144" i="1"/>
  <c r="I1144" i="1"/>
  <c r="A1145" i="1" s="1"/>
  <c r="D1144" i="1"/>
  <c r="C1144" i="1"/>
  <c r="E1411" i="2"/>
  <c r="C1411" i="2"/>
  <c r="B1411" i="2"/>
  <c r="D1411" i="2"/>
  <c r="F1411" i="2"/>
  <c r="G1411" i="2"/>
  <c r="A1412" i="2" s="1"/>
  <c r="C1412" i="2" l="1"/>
  <c r="E1412" i="2"/>
  <c r="B1412" i="2"/>
  <c r="F1412" i="2"/>
  <c r="G1412" i="2"/>
  <c r="A1413" i="2" s="1"/>
  <c r="D1412" i="2"/>
  <c r="E1145" i="1"/>
  <c r="D1145" i="1"/>
  <c r="K1145" i="1"/>
  <c r="L1145" i="1"/>
  <c r="I1145" i="1"/>
  <c r="A1146" i="1" s="1"/>
  <c r="H1145" i="1"/>
  <c r="C1145" i="1"/>
  <c r="F1145" i="1"/>
  <c r="B1145" i="1"/>
  <c r="J1145" i="1"/>
  <c r="E1146" i="1" l="1"/>
  <c r="H1146" i="1"/>
  <c r="K1146" i="1"/>
  <c r="L1146" i="1"/>
  <c r="F1146" i="1"/>
  <c r="B1146" i="1"/>
  <c r="C1146" i="1"/>
  <c r="I1146" i="1"/>
  <c r="A1147" i="1" s="1"/>
  <c r="D1146" i="1"/>
  <c r="J1146" i="1"/>
  <c r="E1413" i="2"/>
  <c r="C1413" i="2"/>
  <c r="B1413" i="2"/>
  <c r="D1413" i="2"/>
  <c r="F1413" i="2"/>
  <c r="G1413" i="2"/>
  <c r="A1414" i="2" s="1"/>
  <c r="C1414" i="2" l="1"/>
  <c r="E1414" i="2"/>
  <c r="B1414" i="2"/>
  <c r="F1414" i="2"/>
  <c r="G1414" i="2"/>
  <c r="A1415" i="2" s="1"/>
  <c r="D1414" i="2"/>
  <c r="E1147" i="1"/>
  <c r="H1147" i="1"/>
  <c r="B1147" i="1"/>
  <c r="J1147" i="1"/>
  <c r="I1147" i="1"/>
  <c r="A1148" i="1" s="1"/>
  <c r="D1147" i="1"/>
  <c r="L1147" i="1"/>
  <c r="F1147" i="1"/>
  <c r="K1147" i="1"/>
  <c r="C1147" i="1"/>
  <c r="E1148" i="1" l="1"/>
  <c r="H1148" i="1"/>
  <c r="K1148" i="1"/>
  <c r="J1148" i="1"/>
  <c r="F1148" i="1"/>
  <c r="B1148" i="1"/>
  <c r="C1148" i="1"/>
  <c r="I1148" i="1"/>
  <c r="A1149" i="1" s="1"/>
  <c r="D1148" i="1"/>
  <c r="L1148" i="1"/>
  <c r="E1415" i="2"/>
  <c r="C1415" i="2"/>
  <c r="B1415" i="2"/>
  <c r="D1415" i="2"/>
  <c r="F1415" i="2"/>
  <c r="G1415" i="2"/>
  <c r="A1416" i="2" s="1"/>
  <c r="C1416" i="2" l="1"/>
  <c r="E1416" i="2"/>
  <c r="B1416" i="2"/>
  <c r="F1416" i="2"/>
  <c r="G1416" i="2"/>
  <c r="A1417" i="2" s="1"/>
  <c r="D1416" i="2"/>
  <c r="E1149" i="1"/>
  <c r="D1149" i="1"/>
  <c r="K1149" i="1"/>
  <c r="J1149" i="1"/>
  <c r="I1149" i="1"/>
  <c r="A1150" i="1" s="1"/>
  <c r="H1149" i="1"/>
  <c r="C1149" i="1"/>
  <c r="F1149" i="1"/>
  <c r="B1149" i="1"/>
  <c r="L1149" i="1"/>
  <c r="E1150" i="1" l="1"/>
  <c r="H1150" i="1"/>
  <c r="K1150" i="1"/>
  <c r="L1150" i="1"/>
  <c r="F1150" i="1"/>
  <c r="B1150" i="1"/>
  <c r="C1150" i="1"/>
  <c r="I1150" i="1"/>
  <c r="A1151" i="1" s="1"/>
  <c r="D1150" i="1"/>
  <c r="J1150" i="1"/>
  <c r="E1417" i="2"/>
  <c r="C1417" i="2"/>
  <c r="B1417" i="2"/>
  <c r="D1417" i="2"/>
  <c r="F1417" i="2"/>
  <c r="G1417" i="2"/>
  <c r="A1418" i="2" s="1"/>
  <c r="C1418" i="2" l="1"/>
  <c r="E1418" i="2"/>
  <c r="B1418" i="2"/>
  <c r="F1418" i="2"/>
  <c r="G1418" i="2"/>
  <c r="A1419" i="2" s="1"/>
  <c r="D1418" i="2"/>
  <c r="E1151" i="1"/>
  <c r="H1151" i="1"/>
  <c r="K1151" i="1"/>
  <c r="C1151" i="1"/>
  <c r="I1151" i="1"/>
  <c r="A1152" i="1" s="1"/>
  <c r="D1151" i="1"/>
  <c r="L1151" i="1"/>
  <c r="F1151" i="1"/>
  <c r="B1151" i="1"/>
  <c r="J1151" i="1"/>
  <c r="E1152" i="1" l="1"/>
  <c r="H1152" i="1"/>
  <c r="K1152" i="1"/>
  <c r="J1152" i="1"/>
  <c r="F1152" i="1"/>
  <c r="B1152" i="1"/>
  <c r="C1152" i="1"/>
  <c r="I1152" i="1"/>
  <c r="A1153" i="1" s="1"/>
  <c r="D1152" i="1"/>
  <c r="L1152" i="1"/>
  <c r="E1419" i="2"/>
  <c r="C1419" i="2"/>
  <c r="B1419" i="2"/>
  <c r="D1419" i="2"/>
  <c r="F1419" i="2"/>
  <c r="G1419" i="2"/>
  <c r="A1420" i="2" s="1"/>
  <c r="C1420" i="2" l="1"/>
  <c r="E1420" i="2"/>
  <c r="B1420" i="2"/>
  <c r="F1420" i="2"/>
  <c r="G1420" i="2"/>
  <c r="A1421" i="2" s="1"/>
  <c r="D1420" i="2"/>
  <c r="E1153" i="1"/>
  <c r="D1153" i="1"/>
  <c r="K1153" i="1"/>
  <c r="L1153" i="1"/>
  <c r="I1153" i="1"/>
  <c r="A1154" i="1" s="1"/>
  <c r="H1153" i="1"/>
  <c r="C1153" i="1"/>
  <c r="F1153" i="1"/>
  <c r="B1153" i="1"/>
  <c r="J1153" i="1"/>
  <c r="E1154" i="1" l="1"/>
  <c r="H1154" i="1"/>
  <c r="K1154" i="1"/>
  <c r="L1154" i="1"/>
  <c r="F1154" i="1"/>
  <c r="B1154" i="1"/>
  <c r="C1154" i="1"/>
  <c r="I1154" i="1"/>
  <c r="A1155" i="1" s="1"/>
  <c r="D1154" i="1"/>
  <c r="J1154" i="1"/>
  <c r="E1421" i="2"/>
  <c r="C1421" i="2"/>
  <c r="B1421" i="2"/>
  <c r="D1421" i="2"/>
  <c r="F1421" i="2"/>
  <c r="G1421" i="2"/>
  <c r="A1422" i="2" s="1"/>
  <c r="C1422" i="2" l="1"/>
  <c r="E1422" i="2"/>
  <c r="B1422" i="2"/>
  <c r="F1422" i="2"/>
  <c r="G1422" i="2"/>
  <c r="A1423" i="2" s="1"/>
  <c r="D1422" i="2"/>
  <c r="E1155" i="1"/>
  <c r="H1155" i="1"/>
  <c r="B1155" i="1"/>
  <c r="J1155" i="1"/>
  <c r="I1155" i="1"/>
  <c r="A1156" i="1" s="1"/>
  <c r="D1155" i="1"/>
  <c r="L1155" i="1"/>
  <c r="F1155" i="1"/>
  <c r="K1155" i="1"/>
  <c r="C1155" i="1"/>
  <c r="E1156" i="1" l="1"/>
  <c r="H1156" i="1"/>
  <c r="K1156" i="1"/>
  <c r="C1156" i="1"/>
  <c r="F1156" i="1"/>
  <c r="B1156" i="1"/>
  <c r="L1156" i="1"/>
  <c r="I1156" i="1"/>
  <c r="A1157" i="1" s="1"/>
  <c r="D1156" i="1"/>
  <c r="J1156" i="1"/>
  <c r="E1423" i="2"/>
  <c r="C1423" i="2"/>
  <c r="B1423" i="2"/>
  <c r="D1423" i="2"/>
  <c r="F1423" i="2"/>
  <c r="G1423" i="2"/>
  <c r="A1424" i="2" s="1"/>
  <c r="C1424" i="2" l="1"/>
  <c r="E1424" i="2"/>
  <c r="B1424" i="2"/>
  <c r="F1424" i="2"/>
  <c r="G1424" i="2"/>
  <c r="A1425" i="2" s="1"/>
  <c r="D1424" i="2"/>
  <c r="E1157" i="1"/>
  <c r="D1157" i="1"/>
  <c r="I1157" i="1"/>
  <c r="A1158" i="1" s="1"/>
  <c r="H1157" i="1"/>
  <c r="B1157" i="1"/>
  <c r="L1157" i="1"/>
  <c r="F1157" i="1"/>
  <c r="K1157" i="1"/>
  <c r="C1157" i="1"/>
  <c r="J1157" i="1"/>
  <c r="E1158" i="1" l="1"/>
  <c r="H1158" i="1"/>
  <c r="K1158" i="1"/>
  <c r="C1158" i="1"/>
  <c r="I1158" i="1"/>
  <c r="A1159" i="1" s="1"/>
  <c r="F1158" i="1"/>
  <c r="D1158" i="1"/>
  <c r="B1158" i="1"/>
  <c r="J1158" i="1"/>
  <c r="L1158" i="1"/>
  <c r="E1425" i="2"/>
  <c r="C1425" i="2"/>
  <c r="B1425" i="2"/>
  <c r="D1425" i="2"/>
  <c r="F1425" i="2"/>
  <c r="G1425" i="2"/>
  <c r="A1426" i="2" s="1"/>
  <c r="E1159" i="1" l="1"/>
  <c r="H1159" i="1"/>
  <c r="B1159" i="1"/>
  <c r="J1159" i="1"/>
  <c r="I1159" i="1"/>
  <c r="A1160" i="1" s="1"/>
  <c r="F1159" i="1"/>
  <c r="D1159" i="1"/>
  <c r="K1159" i="1"/>
  <c r="L1159" i="1"/>
  <c r="C1159" i="1"/>
  <c r="C1426" i="2"/>
  <c r="E1426" i="2"/>
  <c r="B1426" i="2"/>
  <c r="F1426" i="2"/>
  <c r="G1426" i="2"/>
  <c r="A1427" i="2" s="1"/>
  <c r="D1426" i="2"/>
  <c r="E1427" i="2" l="1"/>
  <c r="C1427" i="2"/>
  <c r="B1427" i="2"/>
  <c r="D1427" i="2"/>
  <c r="F1427" i="2"/>
  <c r="G1427" i="2"/>
  <c r="A1428" i="2" s="1"/>
  <c r="E1160" i="1"/>
  <c r="H1160" i="1"/>
  <c r="K1160" i="1"/>
  <c r="L1160" i="1"/>
  <c r="I1160" i="1"/>
  <c r="A1161" i="1" s="1"/>
  <c r="F1160" i="1"/>
  <c r="D1160" i="1"/>
  <c r="B1160" i="1"/>
  <c r="C1160" i="1"/>
  <c r="J1160" i="1"/>
  <c r="E1161" i="1" l="1"/>
  <c r="D1161" i="1"/>
  <c r="K1161" i="1"/>
  <c r="L1161" i="1"/>
  <c r="I1161" i="1"/>
  <c r="A1162" i="1" s="1"/>
  <c r="F1161" i="1"/>
  <c r="H1161" i="1"/>
  <c r="B1161" i="1"/>
  <c r="C1161" i="1"/>
  <c r="J1161" i="1"/>
  <c r="C1428" i="2"/>
  <c r="E1428" i="2"/>
  <c r="B1428" i="2"/>
  <c r="F1428" i="2"/>
  <c r="G1428" i="2"/>
  <c r="A1429" i="2" s="1"/>
  <c r="D1428" i="2"/>
  <c r="E1429" i="2" l="1"/>
  <c r="C1429" i="2"/>
  <c r="B1429" i="2"/>
  <c r="D1429" i="2"/>
  <c r="G1429" i="2"/>
  <c r="A1430" i="2" s="1"/>
  <c r="F1429" i="2"/>
  <c r="E1162" i="1"/>
  <c r="H1162" i="1"/>
  <c r="K1162" i="1"/>
  <c r="L1162" i="1"/>
  <c r="I1162" i="1"/>
  <c r="A1163" i="1" s="1"/>
  <c r="F1162" i="1"/>
  <c r="D1162" i="1"/>
  <c r="B1162" i="1"/>
  <c r="J1162" i="1"/>
  <c r="C1162" i="1"/>
  <c r="E1163" i="1" l="1"/>
  <c r="H1163" i="1"/>
  <c r="B1163" i="1"/>
  <c r="J1163" i="1"/>
  <c r="I1163" i="1"/>
  <c r="A1164" i="1" s="1"/>
  <c r="F1163" i="1"/>
  <c r="D1163" i="1"/>
  <c r="K1163" i="1"/>
  <c r="L1163" i="1"/>
  <c r="C1163" i="1"/>
  <c r="C1430" i="2"/>
  <c r="E1430" i="2"/>
  <c r="B1430" i="2"/>
  <c r="G1430" i="2"/>
  <c r="A1431" i="2" s="1"/>
  <c r="F1430" i="2"/>
  <c r="D1430" i="2"/>
  <c r="E1164" i="1" l="1"/>
  <c r="H1164" i="1"/>
  <c r="K1164" i="1"/>
  <c r="J1164" i="1"/>
  <c r="I1164" i="1"/>
  <c r="A1165" i="1" s="1"/>
  <c r="F1164" i="1"/>
  <c r="D1164" i="1"/>
  <c r="B1164" i="1"/>
  <c r="L1164" i="1"/>
  <c r="C1164" i="1"/>
  <c r="E1431" i="2"/>
  <c r="C1431" i="2"/>
  <c r="B1431" i="2"/>
  <c r="D1431" i="2"/>
  <c r="G1431" i="2"/>
  <c r="A1432" i="2" s="1"/>
  <c r="F1431" i="2"/>
  <c r="E1165" i="1" l="1"/>
  <c r="D1165" i="1"/>
  <c r="K1165" i="1"/>
  <c r="J1165" i="1"/>
  <c r="I1165" i="1"/>
  <c r="A1166" i="1" s="1"/>
  <c r="F1165" i="1"/>
  <c r="H1165" i="1"/>
  <c r="B1165" i="1"/>
  <c r="C1165" i="1"/>
  <c r="L1165" i="1"/>
  <c r="C1432" i="2"/>
  <c r="E1432" i="2"/>
  <c r="B1432" i="2"/>
  <c r="G1432" i="2"/>
  <c r="A1433" i="2" s="1"/>
  <c r="F1432" i="2"/>
  <c r="D1432" i="2"/>
  <c r="E1166" i="1" l="1"/>
  <c r="H1166" i="1"/>
  <c r="K1166" i="1"/>
  <c r="L1166" i="1"/>
  <c r="I1166" i="1"/>
  <c r="A1167" i="1" s="1"/>
  <c r="F1166" i="1"/>
  <c r="D1166" i="1"/>
  <c r="B1166" i="1"/>
  <c r="J1166" i="1"/>
  <c r="C1166" i="1"/>
  <c r="E1433" i="2"/>
  <c r="C1433" i="2"/>
  <c r="B1433" i="2"/>
  <c r="D1433" i="2"/>
  <c r="G1433" i="2"/>
  <c r="A1434" i="2" s="1"/>
  <c r="F1433" i="2"/>
  <c r="C1434" i="2" l="1"/>
  <c r="E1434" i="2"/>
  <c r="B1434" i="2"/>
  <c r="G1434" i="2"/>
  <c r="A1435" i="2" s="1"/>
  <c r="F1434" i="2"/>
  <c r="D1434" i="2"/>
  <c r="E1167" i="1"/>
  <c r="H1167" i="1"/>
  <c r="K1167" i="1"/>
  <c r="C1167" i="1"/>
  <c r="I1167" i="1"/>
  <c r="A1168" i="1" s="1"/>
  <c r="F1167" i="1"/>
  <c r="D1167" i="1"/>
  <c r="B1167" i="1"/>
  <c r="L1167" i="1"/>
  <c r="J1167" i="1"/>
  <c r="E1168" i="1" l="1"/>
  <c r="H1168" i="1"/>
  <c r="K1168" i="1"/>
  <c r="J1168" i="1"/>
  <c r="I1168" i="1"/>
  <c r="A1169" i="1" s="1"/>
  <c r="F1168" i="1"/>
  <c r="D1168" i="1"/>
  <c r="B1168" i="1"/>
  <c r="L1168" i="1"/>
  <c r="C1168" i="1"/>
  <c r="E1435" i="2"/>
  <c r="C1435" i="2"/>
  <c r="B1435" i="2"/>
  <c r="D1435" i="2"/>
  <c r="G1435" i="2"/>
  <c r="A1436" i="2" s="1"/>
  <c r="F1435" i="2"/>
  <c r="C1436" i="2" l="1"/>
  <c r="E1436" i="2"/>
  <c r="B1436" i="2"/>
  <c r="G1436" i="2"/>
  <c r="A1437" i="2" s="1"/>
  <c r="F1436" i="2"/>
  <c r="D1436" i="2"/>
  <c r="E1169" i="1"/>
  <c r="D1169" i="1"/>
  <c r="K1169" i="1"/>
  <c r="L1169" i="1"/>
  <c r="I1169" i="1"/>
  <c r="A1170" i="1" s="1"/>
  <c r="F1169" i="1"/>
  <c r="H1169" i="1"/>
  <c r="B1169" i="1"/>
  <c r="C1169" i="1"/>
  <c r="J1169" i="1"/>
  <c r="E1170" i="1" l="1"/>
  <c r="H1170" i="1"/>
  <c r="K1170" i="1"/>
  <c r="L1170" i="1"/>
  <c r="I1170" i="1"/>
  <c r="A1171" i="1" s="1"/>
  <c r="F1170" i="1"/>
  <c r="D1170" i="1"/>
  <c r="B1170" i="1"/>
  <c r="J1170" i="1"/>
  <c r="C1170" i="1"/>
  <c r="E1437" i="2"/>
  <c r="C1437" i="2"/>
  <c r="B1437" i="2"/>
  <c r="D1437" i="2"/>
  <c r="G1437" i="2"/>
  <c r="A1438" i="2" s="1"/>
  <c r="F1437" i="2"/>
  <c r="C1438" i="2" l="1"/>
  <c r="E1438" i="2"/>
  <c r="B1438" i="2"/>
  <c r="G1438" i="2"/>
  <c r="A1439" i="2" s="1"/>
  <c r="F1438" i="2"/>
  <c r="D1438" i="2"/>
  <c r="E1171" i="1"/>
  <c r="H1171" i="1"/>
  <c r="B1171" i="1"/>
  <c r="J1171" i="1"/>
  <c r="I1171" i="1"/>
  <c r="A1172" i="1" s="1"/>
  <c r="F1171" i="1"/>
  <c r="D1171" i="1"/>
  <c r="K1171" i="1"/>
  <c r="L1171" i="1"/>
  <c r="C1171" i="1"/>
  <c r="E1172" i="1" l="1"/>
  <c r="H1172" i="1"/>
  <c r="K1172" i="1"/>
  <c r="C1172" i="1"/>
  <c r="I1172" i="1"/>
  <c r="A1173" i="1" s="1"/>
  <c r="F1172" i="1"/>
  <c r="D1172" i="1"/>
  <c r="B1172" i="1"/>
  <c r="J1172" i="1"/>
  <c r="L1172" i="1"/>
  <c r="E1439" i="2"/>
  <c r="C1439" i="2"/>
  <c r="B1439" i="2"/>
  <c r="D1439" i="2"/>
  <c r="G1439" i="2"/>
  <c r="A1440" i="2" s="1"/>
  <c r="F1439" i="2"/>
  <c r="C1440" i="2" l="1"/>
  <c r="E1440" i="2"/>
  <c r="B1440" i="2"/>
  <c r="G1440" i="2"/>
  <c r="A1441" i="2" s="1"/>
  <c r="F1440" i="2"/>
  <c r="D1440" i="2"/>
  <c r="E1173" i="1"/>
  <c r="D1173" i="1"/>
  <c r="B1173" i="1"/>
  <c r="L1173" i="1"/>
  <c r="I1173" i="1"/>
  <c r="A1174" i="1" s="1"/>
  <c r="F1173" i="1"/>
  <c r="H1173" i="1"/>
  <c r="K1173" i="1"/>
  <c r="C1173" i="1"/>
  <c r="J1173" i="1"/>
  <c r="E1174" i="1" l="1"/>
  <c r="H1174" i="1"/>
  <c r="K1174" i="1"/>
  <c r="C1174" i="1"/>
  <c r="I1174" i="1"/>
  <c r="A1175" i="1" s="1"/>
  <c r="F1174" i="1"/>
  <c r="D1174" i="1"/>
  <c r="B1174" i="1"/>
  <c r="J1174" i="1"/>
  <c r="L1174" i="1"/>
  <c r="E1441" i="2"/>
  <c r="C1441" i="2"/>
  <c r="B1441" i="2"/>
  <c r="D1441" i="2"/>
  <c r="G1441" i="2"/>
  <c r="A1442" i="2" s="1"/>
  <c r="F1441" i="2"/>
  <c r="C1442" i="2" l="1"/>
  <c r="E1442" i="2"/>
  <c r="B1442" i="2"/>
  <c r="G1442" i="2"/>
  <c r="A1443" i="2" s="1"/>
  <c r="F1442" i="2"/>
  <c r="D1442" i="2"/>
  <c r="E1175" i="1"/>
  <c r="H1175" i="1"/>
  <c r="B1175" i="1"/>
  <c r="J1175" i="1"/>
  <c r="I1175" i="1"/>
  <c r="A1176" i="1" s="1"/>
  <c r="F1175" i="1"/>
  <c r="D1175" i="1"/>
  <c r="K1175" i="1"/>
  <c r="L1175" i="1"/>
  <c r="C1175" i="1"/>
  <c r="E1176" i="1" l="1"/>
  <c r="H1176" i="1"/>
  <c r="K1176" i="1"/>
  <c r="L1176" i="1"/>
  <c r="I1176" i="1"/>
  <c r="A1177" i="1" s="1"/>
  <c r="F1176" i="1"/>
  <c r="D1176" i="1"/>
  <c r="B1176" i="1"/>
  <c r="C1176" i="1"/>
  <c r="J1176" i="1"/>
  <c r="E1443" i="2"/>
  <c r="C1443" i="2"/>
  <c r="B1443" i="2"/>
  <c r="D1443" i="2"/>
  <c r="G1443" i="2"/>
  <c r="A1444" i="2" s="1"/>
  <c r="F1443" i="2"/>
  <c r="C1444" i="2" l="1"/>
  <c r="E1444" i="2"/>
  <c r="B1444" i="2"/>
  <c r="G1444" i="2"/>
  <c r="A1445" i="2" s="1"/>
  <c r="F1444" i="2"/>
  <c r="D1444" i="2"/>
  <c r="E1177" i="1"/>
  <c r="D1177" i="1"/>
  <c r="K1177" i="1"/>
  <c r="L1177" i="1"/>
  <c r="I1177" i="1"/>
  <c r="A1178" i="1" s="1"/>
  <c r="F1177" i="1"/>
  <c r="H1177" i="1"/>
  <c r="B1177" i="1"/>
  <c r="C1177" i="1"/>
  <c r="J1177" i="1"/>
  <c r="E1178" i="1" l="1"/>
  <c r="H1178" i="1"/>
  <c r="K1178" i="1"/>
  <c r="L1178" i="1"/>
  <c r="I1178" i="1"/>
  <c r="A1179" i="1" s="1"/>
  <c r="F1178" i="1"/>
  <c r="D1178" i="1"/>
  <c r="B1178" i="1"/>
  <c r="J1178" i="1"/>
  <c r="C1178" i="1"/>
  <c r="E1445" i="2"/>
  <c r="C1445" i="2"/>
  <c r="B1445" i="2"/>
  <c r="D1445" i="2"/>
  <c r="G1445" i="2"/>
  <c r="A1446" i="2" s="1"/>
  <c r="F1445" i="2"/>
  <c r="C1446" i="2" l="1"/>
  <c r="E1446" i="2"/>
  <c r="B1446" i="2"/>
  <c r="G1446" i="2"/>
  <c r="A1447" i="2" s="1"/>
  <c r="F1446" i="2"/>
  <c r="D1446" i="2"/>
  <c r="E1179" i="1"/>
  <c r="H1179" i="1"/>
  <c r="B1179" i="1"/>
  <c r="J1179" i="1"/>
  <c r="I1179" i="1"/>
  <c r="A1180" i="1" s="1"/>
  <c r="F1179" i="1"/>
  <c r="D1179" i="1"/>
  <c r="K1179" i="1"/>
  <c r="L1179" i="1"/>
  <c r="C1179" i="1"/>
  <c r="E1180" i="1" l="1"/>
  <c r="H1180" i="1"/>
  <c r="K1180" i="1"/>
  <c r="J1180" i="1"/>
  <c r="I1180" i="1"/>
  <c r="A1181" i="1" s="1"/>
  <c r="F1180" i="1"/>
  <c r="D1180" i="1"/>
  <c r="B1180" i="1"/>
  <c r="L1180" i="1"/>
  <c r="C1180" i="1"/>
  <c r="E1447" i="2"/>
  <c r="C1447" i="2"/>
  <c r="B1447" i="2"/>
  <c r="D1447" i="2"/>
  <c r="G1447" i="2"/>
  <c r="A1448" i="2" s="1"/>
  <c r="F1447" i="2"/>
  <c r="C1448" i="2" l="1"/>
  <c r="E1448" i="2"/>
  <c r="B1448" i="2"/>
  <c r="G1448" i="2"/>
  <c r="A1449" i="2" s="1"/>
  <c r="F1448" i="2"/>
  <c r="D1448" i="2"/>
  <c r="E1181" i="1"/>
  <c r="D1181" i="1"/>
  <c r="K1181" i="1"/>
  <c r="J1181" i="1"/>
  <c r="I1181" i="1"/>
  <c r="A1182" i="1" s="1"/>
  <c r="F1181" i="1"/>
  <c r="H1181" i="1"/>
  <c r="B1181" i="1"/>
  <c r="C1181" i="1"/>
  <c r="L1181" i="1"/>
  <c r="E1182" i="1" l="1"/>
  <c r="H1182" i="1"/>
  <c r="K1182" i="1"/>
  <c r="L1182" i="1"/>
  <c r="I1182" i="1"/>
  <c r="A1183" i="1" s="1"/>
  <c r="F1182" i="1"/>
  <c r="D1182" i="1"/>
  <c r="B1182" i="1"/>
  <c r="J1182" i="1"/>
  <c r="C1182" i="1"/>
  <c r="E1449" i="2"/>
  <c r="C1449" i="2"/>
  <c r="B1449" i="2"/>
  <c r="D1449" i="2"/>
  <c r="G1449" i="2"/>
  <c r="A1450" i="2" s="1"/>
  <c r="F1449" i="2"/>
  <c r="C1450" i="2" l="1"/>
  <c r="E1450" i="2"/>
  <c r="B1450" i="2"/>
  <c r="G1450" i="2"/>
  <c r="A1451" i="2" s="1"/>
  <c r="F1450" i="2"/>
  <c r="D1450" i="2"/>
  <c r="E1183" i="1"/>
  <c r="H1183" i="1"/>
  <c r="K1183" i="1"/>
  <c r="C1183" i="1"/>
  <c r="I1183" i="1"/>
  <c r="A1184" i="1" s="1"/>
  <c r="F1183" i="1"/>
  <c r="D1183" i="1"/>
  <c r="B1183" i="1"/>
  <c r="L1183" i="1"/>
  <c r="J1183" i="1"/>
  <c r="E1184" i="1" l="1"/>
  <c r="H1184" i="1"/>
  <c r="K1184" i="1"/>
  <c r="J1184" i="1"/>
  <c r="I1184" i="1"/>
  <c r="A1185" i="1" s="1"/>
  <c r="F1184" i="1"/>
  <c r="D1184" i="1"/>
  <c r="B1184" i="1"/>
  <c r="L1184" i="1"/>
  <c r="C1184" i="1"/>
  <c r="E1451" i="2"/>
  <c r="C1451" i="2"/>
  <c r="B1451" i="2"/>
  <c r="D1451" i="2"/>
  <c r="G1451" i="2"/>
  <c r="A1452" i="2" s="1"/>
  <c r="F1451" i="2"/>
  <c r="C1452" i="2" l="1"/>
  <c r="E1452" i="2"/>
  <c r="B1452" i="2"/>
  <c r="G1452" i="2"/>
  <c r="A1453" i="2" s="1"/>
  <c r="F1452" i="2"/>
  <c r="D1452" i="2"/>
  <c r="E1185" i="1"/>
  <c r="D1185" i="1"/>
  <c r="K1185" i="1"/>
  <c r="L1185" i="1"/>
  <c r="I1185" i="1"/>
  <c r="A1186" i="1" s="1"/>
  <c r="F1185" i="1"/>
  <c r="H1185" i="1"/>
  <c r="B1185" i="1"/>
  <c r="C1185" i="1"/>
  <c r="J1185" i="1"/>
  <c r="E1186" i="1" l="1"/>
  <c r="H1186" i="1"/>
  <c r="K1186" i="1"/>
  <c r="L1186" i="1"/>
  <c r="I1186" i="1"/>
  <c r="A1187" i="1" s="1"/>
  <c r="F1186" i="1"/>
  <c r="D1186" i="1"/>
  <c r="B1186" i="1"/>
  <c r="J1186" i="1"/>
  <c r="C1186" i="1"/>
  <c r="E1453" i="2"/>
  <c r="C1453" i="2"/>
  <c r="B1453" i="2"/>
  <c r="D1453" i="2"/>
  <c r="G1453" i="2"/>
  <c r="A1454" i="2" s="1"/>
  <c r="F1453" i="2"/>
  <c r="C1454" i="2" l="1"/>
  <c r="E1454" i="2"/>
  <c r="B1454" i="2"/>
  <c r="G1454" i="2"/>
  <c r="A1455" i="2" s="1"/>
  <c r="F1454" i="2"/>
  <c r="D1454" i="2"/>
  <c r="E1187" i="1"/>
  <c r="H1187" i="1"/>
  <c r="B1187" i="1"/>
  <c r="J1187" i="1"/>
  <c r="I1187" i="1"/>
  <c r="A1188" i="1" s="1"/>
  <c r="F1187" i="1"/>
  <c r="D1187" i="1"/>
  <c r="K1187" i="1"/>
  <c r="L1187" i="1"/>
  <c r="C1187" i="1"/>
  <c r="E1188" i="1" l="1"/>
  <c r="H1188" i="1"/>
  <c r="K1188" i="1"/>
  <c r="C1188" i="1"/>
  <c r="I1188" i="1"/>
  <c r="A1189" i="1" s="1"/>
  <c r="F1188" i="1"/>
  <c r="D1188" i="1"/>
  <c r="B1188" i="1"/>
  <c r="J1188" i="1"/>
  <c r="L1188" i="1"/>
  <c r="E1455" i="2"/>
  <c r="C1455" i="2"/>
  <c r="B1455" i="2"/>
  <c r="D1455" i="2"/>
  <c r="G1455" i="2"/>
  <c r="A1456" i="2" s="1"/>
  <c r="F1455" i="2"/>
  <c r="C1456" i="2" l="1"/>
  <c r="E1456" i="2"/>
  <c r="B1456" i="2"/>
  <c r="G1456" i="2"/>
  <c r="A1457" i="2" s="1"/>
  <c r="F1456" i="2"/>
  <c r="D1456" i="2"/>
  <c r="E1189" i="1"/>
  <c r="D1189" i="1"/>
  <c r="B1189" i="1"/>
  <c r="L1189" i="1"/>
  <c r="I1189" i="1"/>
  <c r="A1190" i="1" s="1"/>
  <c r="F1189" i="1"/>
  <c r="H1189" i="1"/>
  <c r="K1189" i="1"/>
  <c r="C1189" i="1"/>
  <c r="J1189" i="1"/>
  <c r="E1190" i="1" l="1"/>
  <c r="H1190" i="1"/>
  <c r="K1190" i="1"/>
  <c r="C1190" i="1"/>
  <c r="I1190" i="1"/>
  <c r="A1191" i="1" s="1"/>
  <c r="F1190" i="1"/>
  <c r="D1190" i="1"/>
  <c r="B1190" i="1"/>
  <c r="J1190" i="1"/>
  <c r="L1190" i="1"/>
  <c r="E1457" i="2"/>
  <c r="C1457" i="2"/>
  <c r="B1457" i="2"/>
  <c r="D1457" i="2"/>
  <c r="G1457" i="2"/>
  <c r="A1458" i="2" s="1"/>
  <c r="F1457" i="2"/>
  <c r="C1458" i="2" l="1"/>
  <c r="E1458" i="2"/>
  <c r="B1458" i="2"/>
  <c r="G1458" i="2"/>
  <c r="A1459" i="2" s="1"/>
  <c r="F1458" i="2"/>
  <c r="D1458" i="2"/>
  <c r="E1191" i="1"/>
  <c r="H1191" i="1"/>
  <c r="B1191" i="1"/>
  <c r="J1191" i="1"/>
  <c r="I1191" i="1"/>
  <c r="A1192" i="1" s="1"/>
  <c r="F1191" i="1"/>
  <c r="D1191" i="1"/>
  <c r="K1191" i="1"/>
  <c r="L1191" i="1"/>
  <c r="C1191" i="1"/>
  <c r="E1192" i="1" l="1"/>
  <c r="H1192" i="1"/>
  <c r="K1192" i="1"/>
  <c r="L1192" i="1"/>
  <c r="I1192" i="1"/>
  <c r="A1193" i="1" s="1"/>
  <c r="F1192" i="1"/>
  <c r="D1192" i="1"/>
  <c r="B1192" i="1"/>
  <c r="C1192" i="1"/>
  <c r="J1192" i="1"/>
  <c r="E1459" i="2"/>
  <c r="C1459" i="2"/>
  <c r="B1459" i="2"/>
  <c r="D1459" i="2"/>
  <c r="G1459" i="2"/>
  <c r="A1460" i="2" s="1"/>
  <c r="F1459" i="2"/>
  <c r="C1460" i="2" l="1"/>
  <c r="E1460" i="2"/>
  <c r="B1460" i="2"/>
  <c r="G1460" i="2"/>
  <c r="A1461" i="2" s="1"/>
  <c r="F1460" i="2"/>
  <c r="D1460" i="2"/>
  <c r="E1193" i="1"/>
  <c r="D1193" i="1"/>
  <c r="K1193" i="1"/>
  <c r="L1193" i="1"/>
  <c r="I1193" i="1"/>
  <c r="A1194" i="1" s="1"/>
  <c r="F1193" i="1"/>
  <c r="H1193" i="1"/>
  <c r="B1193" i="1"/>
  <c r="C1193" i="1"/>
  <c r="J1193" i="1"/>
  <c r="E1194" i="1" l="1"/>
  <c r="H1194" i="1"/>
  <c r="K1194" i="1"/>
  <c r="L1194" i="1"/>
  <c r="I1194" i="1"/>
  <c r="A1195" i="1" s="1"/>
  <c r="F1194" i="1"/>
  <c r="D1194" i="1"/>
  <c r="B1194" i="1"/>
  <c r="J1194" i="1"/>
  <c r="C1194" i="1"/>
  <c r="E1461" i="2"/>
  <c r="C1461" i="2"/>
  <c r="B1461" i="2"/>
  <c r="D1461" i="2"/>
  <c r="G1461" i="2"/>
  <c r="A1462" i="2" s="1"/>
  <c r="F1461" i="2"/>
  <c r="C1462" i="2" l="1"/>
  <c r="E1462" i="2"/>
  <c r="B1462" i="2"/>
  <c r="G1462" i="2"/>
  <c r="A1463" i="2" s="1"/>
  <c r="F1462" i="2"/>
  <c r="D1462" i="2"/>
  <c r="E1195" i="1"/>
  <c r="H1195" i="1"/>
  <c r="B1195" i="1"/>
  <c r="J1195" i="1"/>
  <c r="I1195" i="1"/>
  <c r="A1196" i="1" s="1"/>
  <c r="F1195" i="1"/>
  <c r="D1195" i="1"/>
  <c r="K1195" i="1"/>
  <c r="L1195" i="1"/>
  <c r="C1195" i="1"/>
  <c r="E1196" i="1" l="1"/>
  <c r="H1196" i="1"/>
  <c r="K1196" i="1"/>
  <c r="J1196" i="1"/>
  <c r="I1196" i="1"/>
  <c r="A1197" i="1" s="1"/>
  <c r="F1196" i="1"/>
  <c r="D1196" i="1"/>
  <c r="B1196" i="1"/>
  <c r="L1196" i="1"/>
  <c r="C1196" i="1"/>
  <c r="E1463" i="2"/>
  <c r="C1463" i="2"/>
  <c r="B1463" i="2"/>
  <c r="D1463" i="2"/>
  <c r="G1463" i="2"/>
  <c r="A1464" i="2" s="1"/>
  <c r="F1463" i="2"/>
  <c r="C1464" i="2" l="1"/>
  <c r="E1464" i="2"/>
  <c r="B1464" i="2"/>
  <c r="G1464" i="2"/>
  <c r="A1465" i="2" s="1"/>
  <c r="F1464" i="2"/>
  <c r="D1464" i="2"/>
  <c r="E1197" i="1"/>
  <c r="D1197" i="1"/>
  <c r="K1197" i="1"/>
  <c r="J1197" i="1"/>
  <c r="I1197" i="1"/>
  <c r="A1198" i="1" s="1"/>
  <c r="F1197" i="1"/>
  <c r="H1197" i="1"/>
  <c r="B1197" i="1"/>
  <c r="C1197" i="1"/>
  <c r="L1197" i="1"/>
  <c r="E1198" i="1" l="1"/>
  <c r="H1198" i="1"/>
  <c r="K1198" i="1"/>
  <c r="L1198" i="1"/>
  <c r="I1198" i="1"/>
  <c r="A1199" i="1" s="1"/>
  <c r="F1198" i="1"/>
  <c r="D1198" i="1"/>
  <c r="B1198" i="1"/>
  <c r="J1198" i="1"/>
  <c r="C1198" i="1"/>
  <c r="E1465" i="2"/>
  <c r="C1465" i="2"/>
  <c r="B1465" i="2"/>
  <c r="D1465" i="2"/>
  <c r="G1465" i="2"/>
  <c r="A1466" i="2" s="1"/>
  <c r="F1465" i="2"/>
  <c r="C1466" i="2" l="1"/>
  <c r="E1466" i="2"/>
  <c r="B1466" i="2"/>
  <c r="G1466" i="2"/>
  <c r="A1467" i="2" s="1"/>
  <c r="F1466" i="2"/>
  <c r="D1466" i="2"/>
  <c r="E1199" i="1"/>
  <c r="H1199" i="1"/>
  <c r="K1199" i="1"/>
  <c r="C1199" i="1"/>
  <c r="I1199" i="1"/>
  <c r="A1200" i="1" s="1"/>
  <c r="F1199" i="1"/>
  <c r="D1199" i="1"/>
  <c r="B1199" i="1"/>
  <c r="L1199" i="1"/>
  <c r="J1199" i="1"/>
  <c r="E1200" i="1" l="1"/>
  <c r="H1200" i="1"/>
  <c r="K1200" i="1"/>
  <c r="J1200" i="1"/>
  <c r="I1200" i="1"/>
  <c r="A1201" i="1" s="1"/>
  <c r="F1200" i="1"/>
  <c r="D1200" i="1"/>
  <c r="B1200" i="1"/>
  <c r="L1200" i="1"/>
  <c r="C1200" i="1"/>
  <c r="E1467" i="2"/>
  <c r="C1467" i="2"/>
  <c r="B1467" i="2"/>
  <c r="D1467" i="2"/>
  <c r="G1467" i="2"/>
  <c r="A1468" i="2" s="1"/>
  <c r="F1467" i="2"/>
  <c r="C1468" i="2" l="1"/>
  <c r="E1468" i="2"/>
  <c r="B1468" i="2"/>
  <c r="G1468" i="2"/>
  <c r="A1469" i="2" s="1"/>
  <c r="F1468" i="2"/>
  <c r="D1468" i="2"/>
  <c r="E1201" i="1"/>
  <c r="D1201" i="1"/>
  <c r="K1201" i="1"/>
  <c r="L1201" i="1"/>
  <c r="I1201" i="1"/>
  <c r="A1202" i="1" s="1"/>
  <c r="F1201" i="1"/>
  <c r="H1201" i="1"/>
  <c r="B1201" i="1"/>
  <c r="C1201" i="1"/>
  <c r="J1201" i="1"/>
  <c r="E1202" i="1" l="1"/>
  <c r="H1202" i="1"/>
  <c r="K1202" i="1"/>
  <c r="L1202" i="1"/>
  <c r="I1202" i="1"/>
  <c r="A1203" i="1" s="1"/>
  <c r="F1202" i="1"/>
  <c r="D1202" i="1"/>
  <c r="B1202" i="1"/>
  <c r="J1202" i="1"/>
  <c r="C1202" i="1"/>
  <c r="E1469" i="2"/>
  <c r="C1469" i="2"/>
  <c r="B1469" i="2"/>
  <c r="D1469" i="2"/>
  <c r="G1469" i="2"/>
  <c r="A1470" i="2" s="1"/>
  <c r="F1469" i="2"/>
  <c r="C1470" i="2" l="1"/>
  <c r="E1470" i="2"/>
  <c r="B1470" i="2"/>
  <c r="G1470" i="2"/>
  <c r="A1471" i="2" s="1"/>
  <c r="F1470" i="2"/>
  <c r="D1470" i="2"/>
  <c r="E1203" i="1"/>
  <c r="H1203" i="1"/>
  <c r="B1203" i="1"/>
  <c r="J1203" i="1"/>
  <c r="I1203" i="1"/>
  <c r="A1204" i="1" s="1"/>
  <c r="F1203" i="1"/>
  <c r="D1203" i="1"/>
  <c r="K1203" i="1"/>
  <c r="L1203" i="1"/>
  <c r="C1203" i="1"/>
  <c r="E1204" i="1" l="1"/>
  <c r="H1204" i="1"/>
  <c r="K1204" i="1"/>
  <c r="C1204" i="1"/>
  <c r="I1204" i="1"/>
  <c r="A1205" i="1" s="1"/>
  <c r="F1204" i="1"/>
  <c r="D1204" i="1"/>
  <c r="B1204" i="1"/>
  <c r="J1204" i="1"/>
  <c r="L1204" i="1"/>
  <c r="E1471" i="2"/>
  <c r="C1471" i="2"/>
  <c r="B1471" i="2"/>
  <c r="D1471" i="2"/>
  <c r="G1471" i="2"/>
  <c r="A1472" i="2" s="1"/>
  <c r="F1471" i="2"/>
  <c r="C1472" i="2" l="1"/>
  <c r="E1472" i="2"/>
  <c r="B1472" i="2"/>
  <c r="G1472" i="2"/>
  <c r="A1473" i="2" s="1"/>
  <c r="F1472" i="2"/>
  <c r="D1472" i="2"/>
  <c r="E1205" i="1"/>
  <c r="D1205" i="1"/>
  <c r="B1205" i="1"/>
  <c r="L1205" i="1"/>
  <c r="I1205" i="1"/>
  <c r="A1206" i="1" s="1"/>
  <c r="F1205" i="1"/>
  <c r="H1205" i="1"/>
  <c r="K1205" i="1"/>
  <c r="C1205" i="1"/>
  <c r="J1205" i="1"/>
  <c r="E1206" i="1" l="1"/>
  <c r="H1206" i="1"/>
  <c r="K1206" i="1"/>
  <c r="C1206" i="1"/>
  <c r="I1206" i="1"/>
  <c r="A1207" i="1" s="1"/>
  <c r="F1206" i="1"/>
  <c r="D1206" i="1"/>
  <c r="B1206" i="1"/>
  <c r="J1206" i="1"/>
  <c r="L1206" i="1"/>
  <c r="E1473" i="2"/>
  <c r="C1473" i="2"/>
  <c r="B1473" i="2"/>
  <c r="D1473" i="2"/>
  <c r="G1473" i="2"/>
  <c r="A1474" i="2" s="1"/>
  <c r="F1473" i="2"/>
  <c r="C1474" i="2" l="1"/>
  <c r="E1474" i="2"/>
  <c r="B1474" i="2"/>
  <c r="G1474" i="2"/>
  <c r="A1475" i="2" s="1"/>
  <c r="F1474" i="2"/>
  <c r="D1474" i="2"/>
  <c r="E1207" i="1"/>
  <c r="H1207" i="1"/>
  <c r="B1207" i="1"/>
  <c r="J1207" i="1"/>
  <c r="I1207" i="1"/>
  <c r="A1208" i="1" s="1"/>
  <c r="F1207" i="1"/>
  <c r="D1207" i="1"/>
  <c r="K1207" i="1"/>
  <c r="L1207" i="1"/>
  <c r="C1207" i="1"/>
  <c r="E1208" i="1" l="1"/>
  <c r="H1208" i="1"/>
  <c r="K1208" i="1"/>
  <c r="L1208" i="1"/>
  <c r="I1208" i="1"/>
  <c r="A1209" i="1" s="1"/>
  <c r="F1208" i="1"/>
  <c r="D1208" i="1"/>
  <c r="B1208" i="1"/>
  <c r="C1208" i="1"/>
  <c r="J1208" i="1"/>
  <c r="E1475" i="2"/>
  <c r="C1475" i="2"/>
  <c r="B1475" i="2"/>
  <c r="D1475" i="2"/>
  <c r="G1475" i="2"/>
  <c r="A1476" i="2" s="1"/>
  <c r="F1475" i="2"/>
  <c r="C1476" i="2" l="1"/>
  <c r="E1476" i="2"/>
  <c r="B1476" i="2"/>
  <c r="G1476" i="2"/>
  <c r="A1477" i="2" s="1"/>
  <c r="F1476" i="2"/>
  <c r="D1476" i="2"/>
  <c r="E1209" i="1"/>
  <c r="D1209" i="1"/>
  <c r="K1209" i="1"/>
  <c r="L1209" i="1"/>
  <c r="I1209" i="1"/>
  <c r="A1210" i="1" s="1"/>
  <c r="F1209" i="1"/>
  <c r="H1209" i="1"/>
  <c r="B1209" i="1"/>
  <c r="C1209" i="1"/>
  <c r="J1209" i="1"/>
  <c r="E1210" i="1" l="1"/>
  <c r="H1210" i="1"/>
  <c r="K1210" i="1"/>
  <c r="L1210" i="1"/>
  <c r="I1210" i="1"/>
  <c r="A1211" i="1" s="1"/>
  <c r="F1210" i="1"/>
  <c r="D1210" i="1"/>
  <c r="B1210" i="1"/>
  <c r="J1210" i="1"/>
  <c r="C1210" i="1"/>
  <c r="E1477" i="2"/>
  <c r="C1477" i="2"/>
  <c r="B1477" i="2"/>
  <c r="D1477" i="2"/>
  <c r="G1477" i="2"/>
  <c r="A1478" i="2" s="1"/>
  <c r="F1477" i="2"/>
  <c r="C1478" i="2" l="1"/>
  <c r="E1478" i="2"/>
  <c r="B1478" i="2"/>
  <c r="G1478" i="2"/>
  <c r="A1479" i="2" s="1"/>
  <c r="F1478" i="2"/>
  <c r="D1478" i="2"/>
  <c r="E1211" i="1"/>
  <c r="H1211" i="1"/>
  <c r="B1211" i="1"/>
  <c r="J1211" i="1"/>
  <c r="I1211" i="1"/>
  <c r="A1212" i="1" s="1"/>
  <c r="F1211" i="1"/>
  <c r="D1211" i="1"/>
  <c r="K1211" i="1"/>
  <c r="L1211" i="1"/>
  <c r="C1211" i="1"/>
  <c r="E1212" i="1" l="1"/>
  <c r="H1212" i="1"/>
  <c r="K1212" i="1"/>
  <c r="J1212" i="1"/>
  <c r="I1212" i="1"/>
  <c r="A1213" i="1" s="1"/>
  <c r="F1212" i="1"/>
  <c r="D1212" i="1"/>
  <c r="B1212" i="1"/>
  <c r="L1212" i="1"/>
  <c r="C1212" i="1"/>
  <c r="E1479" i="2"/>
  <c r="C1479" i="2"/>
  <c r="B1479" i="2"/>
  <c r="D1479" i="2"/>
  <c r="G1479" i="2"/>
  <c r="A1480" i="2" s="1"/>
  <c r="F1479" i="2"/>
  <c r="C1480" i="2" l="1"/>
  <c r="E1480" i="2"/>
  <c r="B1480" i="2"/>
  <c r="G1480" i="2"/>
  <c r="A1481" i="2" s="1"/>
  <c r="F1480" i="2"/>
  <c r="D1480" i="2"/>
  <c r="E1213" i="1"/>
  <c r="D1213" i="1"/>
  <c r="K1213" i="1"/>
  <c r="J1213" i="1"/>
  <c r="I1213" i="1"/>
  <c r="A1214" i="1" s="1"/>
  <c r="F1213" i="1"/>
  <c r="H1213" i="1"/>
  <c r="B1213" i="1"/>
  <c r="C1213" i="1"/>
  <c r="L1213" i="1"/>
  <c r="E1214" i="1" l="1"/>
  <c r="H1214" i="1"/>
  <c r="K1214" i="1"/>
  <c r="L1214" i="1"/>
  <c r="I1214" i="1"/>
  <c r="A1215" i="1" s="1"/>
  <c r="F1214" i="1"/>
  <c r="D1214" i="1"/>
  <c r="B1214" i="1"/>
  <c r="J1214" i="1"/>
  <c r="C1214" i="1"/>
  <c r="E1481" i="2"/>
  <c r="C1481" i="2"/>
  <c r="B1481" i="2"/>
  <c r="D1481" i="2"/>
  <c r="G1481" i="2"/>
  <c r="A1482" i="2" s="1"/>
  <c r="F1481" i="2"/>
  <c r="C1482" i="2" l="1"/>
  <c r="E1482" i="2"/>
  <c r="B1482" i="2"/>
  <c r="G1482" i="2"/>
  <c r="A1483" i="2" s="1"/>
  <c r="F1482" i="2"/>
  <c r="D1482" i="2"/>
  <c r="E1215" i="1"/>
  <c r="H1215" i="1"/>
  <c r="K1215" i="1"/>
  <c r="C1215" i="1"/>
  <c r="I1215" i="1"/>
  <c r="A1216" i="1" s="1"/>
  <c r="F1215" i="1"/>
  <c r="D1215" i="1"/>
  <c r="B1215" i="1"/>
  <c r="L1215" i="1"/>
  <c r="J1215" i="1"/>
  <c r="E1216" i="1" l="1"/>
  <c r="H1216" i="1"/>
  <c r="K1216" i="1"/>
  <c r="J1216" i="1"/>
  <c r="I1216" i="1"/>
  <c r="A1217" i="1" s="1"/>
  <c r="F1216" i="1"/>
  <c r="D1216" i="1"/>
  <c r="B1216" i="1"/>
  <c r="L1216" i="1"/>
  <c r="C1216" i="1"/>
  <c r="E1483" i="2"/>
  <c r="C1483" i="2"/>
  <c r="B1483" i="2"/>
  <c r="D1483" i="2"/>
  <c r="G1483" i="2"/>
  <c r="A1484" i="2" s="1"/>
  <c r="F1483" i="2"/>
  <c r="C1484" i="2" l="1"/>
  <c r="E1484" i="2"/>
  <c r="B1484" i="2"/>
  <c r="G1484" i="2"/>
  <c r="A1485" i="2" s="1"/>
  <c r="F1484" i="2"/>
  <c r="D1484" i="2"/>
  <c r="E1217" i="1"/>
  <c r="D1217" i="1"/>
  <c r="K1217" i="1"/>
  <c r="L1217" i="1"/>
  <c r="I1217" i="1"/>
  <c r="A1218" i="1" s="1"/>
  <c r="F1217" i="1"/>
  <c r="H1217" i="1"/>
  <c r="B1217" i="1"/>
  <c r="C1217" i="1"/>
  <c r="J1217" i="1"/>
  <c r="E1218" i="1" l="1"/>
  <c r="H1218" i="1"/>
  <c r="K1218" i="1"/>
  <c r="L1218" i="1"/>
  <c r="I1218" i="1"/>
  <c r="A1219" i="1" s="1"/>
  <c r="F1218" i="1"/>
  <c r="D1218" i="1"/>
  <c r="B1218" i="1"/>
  <c r="J1218" i="1"/>
  <c r="C1218" i="1"/>
  <c r="E1485" i="2"/>
  <c r="C1485" i="2"/>
  <c r="B1485" i="2"/>
  <c r="D1485" i="2"/>
  <c r="G1485" i="2"/>
  <c r="A1486" i="2" s="1"/>
  <c r="F1485" i="2"/>
  <c r="C1486" i="2" l="1"/>
  <c r="E1486" i="2"/>
  <c r="B1486" i="2"/>
  <c r="G1486" i="2"/>
  <c r="A1487" i="2" s="1"/>
  <c r="F1486" i="2"/>
  <c r="D1486" i="2"/>
  <c r="E1219" i="1"/>
  <c r="H1219" i="1"/>
  <c r="B1219" i="1"/>
  <c r="J1219" i="1"/>
  <c r="I1219" i="1"/>
  <c r="A1220" i="1" s="1"/>
  <c r="F1219" i="1"/>
  <c r="D1219" i="1"/>
  <c r="K1219" i="1"/>
  <c r="L1219" i="1"/>
  <c r="C1219" i="1"/>
  <c r="E1220" i="1" l="1"/>
  <c r="H1220" i="1"/>
  <c r="K1220" i="1"/>
  <c r="C1220" i="1"/>
  <c r="I1220" i="1"/>
  <c r="A1221" i="1" s="1"/>
  <c r="F1220" i="1"/>
  <c r="D1220" i="1"/>
  <c r="B1220" i="1"/>
  <c r="J1220" i="1"/>
  <c r="L1220" i="1"/>
  <c r="E1487" i="2"/>
  <c r="C1487" i="2"/>
  <c r="B1487" i="2"/>
  <c r="D1487" i="2"/>
  <c r="G1487" i="2"/>
  <c r="A1488" i="2" s="1"/>
  <c r="F1487" i="2"/>
  <c r="C1488" i="2" l="1"/>
  <c r="E1488" i="2"/>
  <c r="B1488" i="2"/>
  <c r="G1488" i="2"/>
  <c r="A1489" i="2" s="1"/>
  <c r="F1488" i="2"/>
  <c r="D1488" i="2"/>
  <c r="E1221" i="1"/>
  <c r="D1221" i="1"/>
  <c r="B1221" i="1"/>
  <c r="L1221" i="1"/>
  <c r="I1221" i="1"/>
  <c r="A1222" i="1" s="1"/>
  <c r="F1221" i="1"/>
  <c r="H1221" i="1"/>
  <c r="K1221" i="1"/>
  <c r="C1221" i="1"/>
  <c r="J1221" i="1"/>
  <c r="E1222" i="1" l="1"/>
  <c r="H1222" i="1"/>
  <c r="K1222" i="1"/>
  <c r="C1222" i="1"/>
  <c r="I1222" i="1"/>
  <c r="A1223" i="1" s="1"/>
  <c r="F1222" i="1"/>
  <c r="D1222" i="1"/>
  <c r="B1222" i="1"/>
  <c r="J1222" i="1"/>
  <c r="L1222" i="1"/>
  <c r="E1489" i="2"/>
  <c r="C1489" i="2"/>
  <c r="B1489" i="2"/>
  <c r="D1489" i="2"/>
  <c r="G1489" i="2"/>
  <c r="A1490" i="2" s="1"/>
  <c r="F1489" i="2"/>
  <c r="C1490" i="2" l="1"/>
  <c r="E1490" i="2"/>
  <c r="B1490" i="2"/>
  <c r="G1490" i="2"/>
  <c r="A1491" i="2" s="1"/>
  <c r="F1490" i="2"/>
  <c r="D1490" i="2"/>
  <c r="E1223" i="1"/>
  <c r="H1223" i="1"/>
  <c r="B1223" i="1"/>
  <c r="J1223" i="1"/>
  <c r="I1223" i="1"/>
  <c r="A1224" i="1" s="1"/>
  <c r="F1223" i="1"/>
  <c r="D1223" i="1"/>
  <c r="K1223" i="1"/>
  <c r="L1223" i="1"/>
  <c r="C1223" i="1"/>
  <c r="E1224" i="1" l="1"/>
  <c r="H1224" i="1"/>
  <c r="K1224" i="1"/>
  <c r="L1224" i="1"/>
  <c r="I1224" i="1"/>
  <c r="A1225" i="1" s="1"/>
  <c r="F1224" i="1"/>
  <c r="D1224" i="1"/>
  <c r="B1224" i="1"/>
  <c r="C1224" i="1"/>
  <c r="J1224" i="1"/>
  <c r="E1491" i="2"/>
  <c r="C1491" i="2"/>
  <c r="B1491" i="2"/>
  <c r="D1491" i="2"/>
  <c r="G1491" i="2"/>
  <c r="A1492" i="2" s="1"/>
  <c r="F1491" i="2"/>
  <c r="C1492" i="2" l="1"/>
  <c r="E1492" i="2"/>
  <c r="B1492" i="2"/>
  <c r="G1492" i="2"/>
  <c r="A1493" i="2" s="1"/>
  <c r="F1492" i="2"/>
  <c r="D1492" i="2"/>
  <c r="E1225" i="1"/>
  <c r="D1225" i="1"/>
  <c r="K1225" i="1"/>
  <c r="L1225" i="1"/>
  <c r="I1225" i="1"/>
  <c r="A1226" i="1" s="1"/>
  <c r="F1225" i="1"/>
  <c r="H1225" i="1"/>
  <c r="B1225" i="1"/>
  <c r="C1225" i="1"/>
  <c r="J1225" i="1"/>
  <c r="E1226" i="1" l="1"/>
  <c r="H1226" i="1"/>
  <c r="K1226" i="1"/>
  <c r="L1226" i="1"/>
  <c r="I1226" i="1"/>
  <c r="A1227" i="1" s="1"/>
  <c r="F1226" i="1"/>
  <c r="D1226" i="1"/>
  <c r="B1226" i="1"/>
  <c r="J1226" i="1"/>
  <c r="C1226" i="1"/>
  <c r="E1493" i="2"/>
  <c r="C1493" i="2"/>
  <c r="B1493" i="2"/>
  <c r="D1493" i="2"/>
  <c r="G1493" i="2"/>
  <c r="A1494" i="2" s="1"/>
  <c r="F1493" i="2"/>
  <c r="C1494" i="2" l="1"/>
  <c r="E1494" i="2"/>
  <c r="B1494" i="2"/>
  <c r="G1494" i="2"/>
  <c r="A1495" i="2" s="1"/>
  <c r="F1494" i="2"/>
  <c r="D1494" i="2"/>
  <c r="E1227" i="1"/>
  <c r="H1227" i="1"/>
  <c r="B1227" i="1"/>
  <c r="J1227" i="1"/>
  <c r="I1227" i="1"/>
  <c r="A1228" i="1" s="1"/>
  <c r="F1227" i="1"/>
  <c r="D1227" i="1"/>
  <c r="K1227" i="1"/>
  <c r="L1227" i="1"/>
  <c r="C1227" i="1"/>
  <c r="E1228" i="1" l="1"/>
  <c r="H1228" i="1"/>
  <c r="K1228" i="1"/>
  <c r="J1228" i="1"/>
  <c r="I1228" i="1"/>
  <c r="A1229" i="1" s="1"/>
  <c r="F1228" i="1"/>
  <c r="D1228" i="1"/>
  <c r="B1228" i="1"/>
  <c r="L1228" i="1"/>
  <c r="C1228" i="1"/>
  <c r="E1495" i="2"/>
  <c r="C1495" i="2"/>
  <c r="B1495" i="2"/>
  <c r="D1495" i="2"/>
  <c r="G1495" i="2"/>
  <c r="A1496" i="2" s="1"/>
  <c r="F1495" i="2"/>
  <c r="C1496" i="2" l="1"/>
  <c r="E1496" i="2"/>
  <c r="B1496" i="2"/>
  <c r="G1496" i="2"/>
  <c r="A1497" i="2" s="1"/>
  <c r="F1496" i="2"/>
  <c r="D1496" i="2"/>
  <c r="E1229" i="1"/>
  <c r="D1229" i="1"/>
  <c r="K1229" i="1"/>
  <c r="J1229" i="1"/>
  <c r="I1229" i="1"/>
  <c r="A1230" i="1" s="1"/>
  <c r="F1229" i="1"/>
  <c r="H1229" i="1"/>
  <c r="B1229" i="1"/>
  <c r="C1229" i="1"/>
  <c r="L1229" i="1"/>
  <c r="E1230" i="1" l="1"/>
  <c r="H1230" i="1"/>
  <c r="K1230" i="1"/>
  <c r="L1230" i="1"/>
  <c r="I1230" i="1"/>
  <c r="A1231" i="1" s="1"/>
  <c r="F1230" i="1"/>
  <c r="D1230" i="1"/>
  <c r="B1230" i="1"/>
  <c r="J1230" i="1"/>
  <c r="C1230" i="1"/>
  <c r="E1497" i="2"/>
  <c r="C1497" i="2"/>
  <c r="B1497" i="2"/>
  <c r="D1497" i="2"/>
  <c r="G1497" i="2"/>
  <c r="A1498" i="2" s="1"/>
  <c r="F1497" i="2"/>
  <c r="C1498" i="2" l="1"/>
  <c r="E1498" i="2"/>
  <c r="B1498" i="2"/>
  <c r="G1498" i="2"/>
  <c r="A1499" i="2" s="1"/>
  <c r="F1498" i="2"/>
  <c r="D1498" i="2"/>
  <c r="E1231" i="1"/>
  <c r="H1231" i="1"/>
  <c r="K1231" i="1"/>
  <c r="C1231" i="1"/>
  <c r="I1231" i="1"/>
  <c r="A1232" i="1" s="1"/>
  <c r="F1231" i="1"/>
  <c r="D1231" i="1"/>
  <c r="B1231" i="1"/>
  <c r="L1231" i="1"/>
  <c r="J1231" i="1"/>
  <c r="E1232" i="1" l="1"/>
  <c r="H1232" i="1"/>
  <c r="K1232" i="1"/>
  <c r="J1232" i="1"/>
  <c r="I1232" i="1"/>
  <c r="A1233" i="1" s="1"/>
  <c r="F1232" i="1"/>
  <c r="D1232" i="1"/>
  <c r="B1232" i="1"/>
  <c r="L1232" i="1"/>
  <c r="C1232" i="1"/>
  <c r="E1499" i="2"/>
  <c r="C1499" i="2"/>
  <c r="B1499" i="2"/>
  <c r="D1499" i="2"/>
  <c r="G1499" i="2"/>
  <c r="A1500" i="2" s="1"/>
  <c r="F1499" i="2"/>
  <c r="E1233" i="1" l="1"/>
  <c r="D1233" i="1"/>
  <c r="K1233" i="1"/>
  <c r="L1233" i="1"/>
  <c r="I1233" i="1"/>
  <c r="A1234" i="1" s="1"/>
  <c r="F1233" i="1"/>
  <c r="H1233" i="1"/>
  <c r="B1233" i="1"/>
  <c r="C1233" i="1"/>
  <c r="J1233" i="1"/>
  <c r="C1500" i="2"/>
  <c r="E1500" i="2"/>
  <c r="B1500" i="2"/>
  <c r="G1500" i="2"/>
  <c r="A1501" i="2" s="1"/>
  <c r="F1500" i="2"/>
  <c r="D1500" i="2"/>
  <c r="E1234" i="1" l="1"/>
  <c r="H1234" i="1"/>
  <c r="K1234" i="1"/>
  <c r="L1234" i="1"/>
  <c r="I1234" i="1"/>
  <c r="A1235" i="1" s="1"/>
  <c r="F1234" i="1"/>
  <c r="D1234" i="1"/>
  <c r="B1234" i="1"/>
  <c r="J1234" i="1"/>
  <c r="C1234" i="1"/>
  <c r="E1501" i="2"/>
  <c r="C1501" i="2"/>
  <c r="B1501" i="2"/>
  <c r="D1501" i="2"/>
  <c r="G1501" i="2"/>
  <c r="A1502" i="2" s="1"/>
  <c r="F1501" i="2"/>
  <c r="C1502" i="2" l="1"/>
  <c r="E1502" i="2"/>
  <c r="B1502" i="2"/>
  <c r="G1502" i="2"/>
  <c r="A1503" i="2" s="1"/>
  <c r="F1502" i="2"/>
  <c r="D1502" i="2"/>
  <c r="E1235" i="1"/>
  <c r="H1235" i="1"/>
  <c r="B1235" i="1"/>
  <c r="J1235" i="1"/>
  <c r="I1235" i="1"/>
  <c r="A1236" i="1" s="1"/>
  <c r="F1235" i="1"/>
  <c r="D1235" i="1"/>
  <c r="K1235" i="1"/>
  <c r="L1235" i="1"/>
  <c r="C1235" i="1"/>
  <c r="E1236" i="1" l="1"/>
  <c r="H1236" i="1"/>
  <c r="K1236" i="1"/>
  <c r="C1236" i="1"/>
  <c r="I1236" i="1"/>
  <c r="A1237" i="1" s="1"/>
  <c r="F1236" i="1"/>
  <c r="D1236" i="1"/>
  <c r="B1236" i="1"/>
  <c r="J1236" i="1"/>
  <c r="L1236" i="1"/>
  <c r="E1503" i="2"/>
  <c r="C1503" i="2"/>
  <c r="B1503" i="2"/>
  <c r="D1503" i="2"/>
  <c r="G1503" i="2"/>
  <c r="A1504" i="2" s="1"/>
  <c r="F1503" i="2"/>
  <c r="C1504" i="2" l="1"/>
  <c r="E1504" i="2"/>
  <c r="B1504" i="2"/>
  <c r="G1504" i="2"/>
  <c r="A1505" i="2" s="1"/>
  <c r="F1504" i="2"/>
  <c r="D1504" i="2"/>
  <c r="E1237" i="1"/>
  <c r="D1237" i="1"/>
  <c r="B1237" i="1"/>
  <c r="L1237" i="1"/>
  <c r="I1237" i="1"/>
  <c r="A1238" i="1" s="1"/>
  <c r="F1237" i="1"/>
  <c r="H1237" i="1"/>
  <c r="K1237" i="1"/>
  <c r="C1237" i="1"/>
  <c r="J1237" i="1"/>
  <c r="E1238" i="1" l="1"/>
  <c r="H1238" i="1"/>
  <c r="K1238" i="1"/>
  <c r="C1238" i="1"/>
  <c r="I1238" i="1"/>
  <c r="A1239" i="1" s="1"/>
  <c r="F1238" i="1"/>
  <c r="D1238" i="1"/>
  <c r="B1238" i="1"/>
  <c r="J1238" i="1"/>
  <c r="L1238" i="1"/>
  <c r="E1505" i="2"/>
  <c r="C1505" i="2"/>
  <c r="B1505" i="2"/>
  <c r="D1505" i="2"/>
  <c r="G1505" i="2"/>
  <c r="A1506" i="2" s="1"/>
  <c r="F1505" i="2"/>
  <c r="C1506" i="2" l="1"/>
  <c r="E1506" i="2"/>
  <c r="B1506" i="2"/>
  <c r="G1506" i="2"/>
  <c r="A1507" i="2" s="1"/>
  <c r="F1506" i="2"/>
  <c r="D1506" i="2"/>
  <c r="E1239" i="1"/>
  <c r="H1239" i="1"/>
  <c r="B1239" i="1"/>
  <c r="J1239" i="1"/>
  <c r="I1239" i="1"/>
  <c r="A1240" i="1" s="1"/>
  <c r="F1239" i="1"/>
  <c r="D1239" i="1"/>
  <c r="K1239" i="1"/>
  <c r="L1239" i="1"/>
  <c r="C1239" i="1"/>
  <c r="E1240" i="1" l="1"/>
  <c r="H1240" i="1"/>
  <c r="K1240" i="1"/>
  <c r="L1240" i="1"/>
  <c r="I1240" i="1"/>
  <c r="A1241" i="1" s="1"/>
  <c r="F1240" i="1"/>
  <c r="D1240" i="1"/>
  <c r="B1240" i="1"/>
  <c r="C1240" i="1"/>
  <c r="J1240" i="1"/>
  <c r="E1507" i="2"/>
  <c r="C1507" i="2"/>
  <c r="B1507" i="2"/>
  <c r="D1507" i="2"/>
  <c r="G1507" i="2"/>
  <c r="A1508" i="2" s="1"/>
  <c r="F1507" i="2"/>
  <c r="C1508" i="2" l="1"/>
  <c r="E1508" i="2"/>
  <c r="B1508" i="2"/>
  <c r="G1508" i="2"/>
  <c r="A1509" i="2" s="1"/>
  <c r="F1508" i="2"/>
  <c r="D1508" i="2"/>
  <c r="E1241" i="1"/>
  <c r="D1241" i="1"/>
  <c r="K1241" i="1"/>
  <c r="L1241" i="1"/>
  <c r="I1241" i="1"/>
  <c r="A1242" i="1" s="1"/>
  <c r="F1241" i="1"/>
  <c r="H1241" i="1"/>
  <c r="B1241" i="1"/>
  <c r="C1241" i="1"/>
  <c r="J1241" i="1"/>
  <c r="E1242" i="1" l="1"/>
  <c r="H1242" i="1"/>
  <c r="K1242" i="1"/>
  <c r="L1242" i="1"/>
  <c r="I1242" i="1"/>
  <c r="A1243" i="1" s="1"/>
  <c r="F1242" i="1"/>
  <c r="D1242" i="1"/>
  <c r="B1242" i="1"/>
  <c r="J1242" i="1"/>
  <c r="C1242" i="1"/>
  <c r="E1509" i="2"/>
  <c r="C1509" i="2"/>
  <c r="B1509" i="2"/>
  <c r="D1509" i="2"/>
  <c r="G1509" i="2"/>
  <c r="A1510" i="2" s="1"/>
  <c r="F1509" i="2"/>
  <c r="C1510" i="2" l="1"/>
  <c r="E1510" i="2"/>
  <c r="B1510" i="2"/>
  <c r="G1510" i="2"/>
  <c r="A1511" i="2" s="1"/>
  <c r="F1510" i="2"/>
  <c r="D1510" i="2"/>
  <c r="E1243" i="1"/>
  <c r="H1243" i="1"/>
  <c r="B1243" i="1"/>
  <c r="J1243" i="1"/>
  <c r="I1243" i="1"/>
  <c r="A1244" i="1" s="1"/>
  <c r="F1243" i="1"/>
  <c r="D1243" i="1"/>
  <c r="K1243" i="1"/>
  <c r="L1243" i="1"/>
  <c r="C1243" i="1"/>
  <c r="E1244" i="1" l="1"/>
  <c r="H1244" i="1"/>
  <c r="K1244" i="1"/>
  <c r="J1244" i="1"/>
  <c r="I1244" i="1"/>
  <c r="A1245" i="1" s="1"/>
  <c r="F1244" i="1"/>
  <c r="D1244" i="1"/>
  <c r="B1244" i="1"/>
  <c r="L1244" i="1"/>
  <c r="C1244" i="1"/>
  <c r="E1511" i="2"/>
  <c r="C1511" i="2"/>
  <c r="B1511" i="2"/>
  <c r="D1511" i="2"/>
  <c r="G1511" i="2"/>
  <c r="A1512" i="2" s="1"/>
  <c r="F1511" i="2"/>
  <c r="C1512" i="2" l="1"/>
  <c r="E1512" i="2"/>
  <c r="B1512" i="2"/>
  <c r="G1512" i="2"/>
  <c r="A1513" i="2" s="1"/>
  <c r="F1512" i="2"/>
  <c r="D1512" i="2"/>
  <c r="E1245" i="1"/>
  <c r="D1245" i="1"/>
  <c r="K1245" i="1"/>
  <c r="J1245" i="1"/>
  <c r="I1245" i="1"/>
  <c r="A1246" i="1" s="1"/>
  <c r="F1245" i="1"/>
  <c r="H1245" i="1"/>
  <c r="B1245" i="1"/>
  <c r="C1245" i="1"/>
  <c r="L1245" i="1"/>
  <c r="E1246" i="1" l="1"/>
  <c r="H1246" i="1"/>
  <c r="K1246" i="1"/>
  <c r="L1246" i="1"/>
  <c r="I1246" i="1"/>
  <c r="A1247" i="1" s="1"/>
  <c r="F1246" i="1"/>
  <c r="D1246" i="1"/>
  <c r="B1246" i="1"/>
  <c r="J1246" i="1"/>
  <c r="C1246" i="1"/>
  <c r="E1513" i="2"/>
  <c r="C1513" i="2"/>
  <c r="B1513" i="2"/>
  <c r="D1513" i="2"/>
  <c r="G1513" i="2"/>
  <c r="A1514" i="2" s="1"/>
  <c r="F1513" i="2"/>
  <c r="C1514" i="2" l="1"/>
  <c r="E1514" i="2"/>
  <c r="B1514" i="2"/>
  <c r="G1514" i="2"/>
  <c r="A1515" i="2" s="1"/>
  <c r="F1514" i="2"/>
  <c r="D1514" i="2"/>
  <c r="E1247" i="1"/>
  <c r="H1247" i="1"/>
  <c r="K1247" i="1"/>
  <c r="C1247" i="1"/>
  <c r="I1247" i="1"/>
  <c r="A1248" i="1" s="1"/>
  <c r="F1247" i="1"/>
  <c r="D1247" i="1"/>
  <c r="B1247" i="1"/>
  <c r="L1247" i="1"/>
  <c r="J1247" i="1"/>
  <c r="E1248" i="1" l="1"/>
  <c r="H1248" i="1"/>
  <c r="K1248" i="1"/>
  <c r="J1248" i="1"/>
  <c r="I1248" i="1"/>
  <c r="A1249" i="1" s="1"/>
  <c r="F1248" i="1"/>
  <c r="D1248" i="1"/>
  <c r="B1248" i="1"/>
  <c r="L1248" i="1"/>
  <c r="C1248" i="1"/>
  <c r="E1515" i="2"/>
  <c r="C1515" i="2"/>
  <c r="B1515" i="2"/>
  <c r="D1515" i="2"/>
  <c r="G1515" i="2"/>
  <c r="A1516" i="2" s="1"/>
  <c r="F1515" i="2"/>
  <c r="E1249" i="1" l="1"/>
  <c r="D1249" i="1"/>
  <c r="K1249" i="1"/>
  <c r="L1249" i="1"/>
  <c r="I1249" i="1"/>
  <c r="A1250" i="1" s="1"/>
  <c r="F1249" i="1"/>
  <c r="H1249" i="1"/>
  <c r="B1249" i="1"/>
  <c r="C1249" i="1"/>
  <c r="J1249" i="1"/>
  <c r="C1516" i="2"/>
  <c r="E1516" i="2"/>
  <c r="B1516" i="2"/>
  <c r="G1516" i="2"/>
  <c r="A1517" i="2" s="1"/>
  <c r="F1516" i="2"/>
  <c r="D1516" i="2"/>
  <c r="E1250" i="1" l="1"/>
  <c r="H1250" i="1"/>
  <c r="K1250" i="1"/>
  <c r="L1250" i="1"/>
  <c r="I1250" i="1"/>
  <c r="A1251" i="1" s="1"/>
  <c r="F1250" i="1"/>
  <c r="D1250" i="1"/>
  <c r="B1250" i="1"/>
  <c r="J1250" i="1"/>
  <c r="C1250" i="1"/>
  <c r="E1517" i="2"/>
  <c r="C1517" i="2"/>
  <c r="B1517" i="2"/>
  <c r="D1517" i="2"/>
  <c r="G1517" i="2"/>
  <c r="A1518" i="2" s="1"/>
  <c r="F1517" i="2"/>
  <c r="E1251" i="1" l="1"/>
  <c r="H1251" i="1"/>
  <c r="B1251" i="1"/>
  <c r="J1251" i="1"/>
  <c r="I1251" i="1"/>
  <c r="A1252" i="1" s="1"/>
  <c r="F1251" i="1"/>
  <c r="D1251" i="1"/>
  <c r="K1251" i="1"/>
  <c r="L1251" i="1"/>
  <c r="C1251" i="1"/>
  <c r="C1518" i="2"/>
  <c r="E1518" i="2"/>
  <c r="B1518" i="2"/>
  <c r="G1518" i="2"/>
  <c r="A1519" i="2" s="1"/>
  <c r="F1518" i="2"/>
  <c r="D1518" i="2"/>
  <c r="E1519" i="2" l="1"/>
  <c r="C1519" i="2"/>
  <c r="B1519" i="2"/>
  <c r="D1519" i="2"/>
  <c r="G1519" i="2"/>
  <c r="A1520" i="2" s="1"/>
  <c r="F1519" i="2"/>
  <c r="E1252" i="1"/>
  <c r="H1252" i="1"/>
  <c r="K1252" i="1"/>
  <c r="C1252" i="1"/>
  <c r="I1252" i="1"/>
  <c r="A1253" i="1" s="1"/>
  <c r="F1252" i="1"/>
  <c r="D1252" i="1"/>
  <c r="B1252" i="1"/>
  <c r="J1252" i="1"/>
  <c r="L1252" i="1"/>
  <c r="E1253" i="1" l="1"/>
  <c r="D1253" i="1"/>
  <c r="B1253" i="1"/>
  <c r="L1253" i="1"/>
  <c r="I1253" i="1"/>
  <c r="A1254" i="1" s="1"/>
  <c r="F1253" i="1"/>
  <c r="H1253" i="1"/>
  <c r="K1253" i="1"/>
  <c r="C1253" i="1"/>
  <c r="J1253" i="1"/>
  <c r="C1520" i="2"/>
  <c r="E1520" i="2"/>
  <c r="B1520" i="2"/>
  <c r="G1520" i="2"/>
  <c r="A1521" i="2" s="1"/>
  <c r="F1520" i="2"/>
  <c r="D1520" i="2"/>
  <c r="E1254" i="1" l="1"/>
  <c r="H1254" i="1"/>
  <c r="K1254" i="1"/>
  <c r="C1254" i="1"/>
  <c r="I1254" i="1"/>
  <c r="A1255" i="1" s="1"/>
  <c r="F1254" i="1"/>
  <c r="D1254" i="1"/>
  <c r="B1254" i="1"/>
  <c r="J1254" i="1"/>
  <c r="L1254" i="1"/>
  <c r="E1521" i="2"/>
  <c r="C1521" i="2"/>
  <c r="B1521" i="2"/>
  <c r="D1521" i="2"/>
  <c r="G1521" i="2"/>
  <c r="A1522" i="2" s="1"/>
  <c r="F1521" i="2"/>
  <c r="C1522" i="2" l="1"/>
  <c r="E1522" i="2"/>
  <c r="B1522" i="2"/>
  <c r="G1522" i="2"/>
  <c r="A1523" i="2" s="1"/>
  <c r="F1522" i="2"/>
  <c r="D1522" i="2"/>
  <c r="E1255" i="1"/>
  <c r="H1255" i="1"/>
  <c r="B1255" i="1"/>
  <c r="J1255" i="1"/>
  <c r="I1255" i="1"/>
  <c r="A1256" i="1" s="1"/>
  <c r="F1255" i="1"/>
  <c r="D1255" i="1"/>
  <c r="K1255" i="1"/>
  <c r="L1255" i="1"/>
  <c r="C1255" i="1"/>
  <c r="E1256" i="1" l="1"/>
  <c r="H1256" i="1"/>
  <c r="K1256" i="1"/>
  <c r="L1256" i="1"/>
  <c r="I1256" i="1"/>
  <c r="A1257" i="1" s="1"/>
  <c r="F1256" i="1"/>
  <c r="D1256" i="1"/>
  <c r="B1256" i="1"/>
  <c r="C1256" i="1"/>
  <c r="J1256" i="1"/>
  <c r="E1523" i="2"/>
  <c r="C1523" i="2"/>
  <c r="B1523" i="2"/>
  <c r="D1523" i="2"/>
  <c r="G1523" i="2"/>
  <c r="A1524" i="2" s="1"/>
  <c r="F1523" i="2"/>
  <c r="C1524" i="2" l="1"/>
  <c r="E1524" i="2"/>
  <c r="B1524" i="2"/>
  <c r="G1524" i="2"/>
  <c r="A1525" i="2" s="1"/>
  <c r="F1524" i="2"/>
  <c r="D1524" i="2"/>
  <c r="E1257" i="1"/>
  <c r="D1257" i="1"/>
  <c r="K1257" i="1"/>
  <c r="L1257" i="1"/>
  <c r="I1257" i="1"/>
  <c r="A1258" i="1" s="1"/>
  <c r="F1257" i="1"/>
  <c r="H1257" i="1"/>
  <c r="B1257" i="1"/>
  <c r="C1257" i="1"/>
  <c r="J1257" i="1"/>
  <c r="E1258" i="1" l="1"/>
  <c r="H1258" i="1"/>
  <c r="K1258" i="1"/>
  <c r="L1258" i="1"/>
  <c r="I1258" i="1"/>
  <c r="A1259" i="1" s="1"/>
  <c r="F1258" i="1"/>
  <c r="D1258" i="1"/>
  <c r="B1258" i="1"/>
  <c r="J1258" i="1"/>
  <c r="C1258" i="1"/>
  <c r="E1525" i="2"/>
  <c r="C1525" i="2"/>
  <c r="B1525" i="2"/>
  <c r="D1525" i="2"/>
  <c r="G1525" i="2"/>
  <c r="A1526" i="2" s="1"/>
  <c r="F1525" i="2"/>
  <c r="C1526" i="2" l="1"/>
  <c r="E1526" i="2"/>
  <c r="B1526" i="2"/>
  <c r="G1526" i="2"/>
  <c r="A1527" i="2" s="1"/>
  <c r="F1526" i="2"/>
  <c r="D1526" i="2"/>
  <c r="E1259" i="1"/>
  <c r="H1259" i="1"/>
  <c r="B1259" i="1"/>
  <c r="J1259" i="1"/>
  <c r="I1259" i="1"/>
  <c r="A1260" i="1" s="1"/>
  <c r="F1259" i="1"/>
  <c r="D1259" i="1"/>
  <c r="K1259" i="1"/>
  <c r="L1259" i="1"/>
  <c r="C1259" i="1"/>
  <c r="E1260" i="1" l="1"/>
  <c r="H1260" i="1"/>
  <c r="K1260" i="1"/>
  <c r="J1260" i="1"/>
  <c r="I1260" i="1"/>
  <c r="A1261" i="1" s="1"/>
  <c r="F1260" i="1"/>
  <c r="D1260" i="1"/>
  <c r="B1260" i="1"/>
  <c r="L1260" i="1"/>
  <c r="C1260" i="1"/>
  <c r="E1527" i="2"/>
  <c r="C1527" i="2"/>
  <c r="B1527" i="2"/>
  <c r="D1527" i="2"/>
  <c r="G1527" i="2"/>
  <c r="A1528" i="2" s="1"/>
  <c r="F1527" i="2"/>
  <c r="C1528" i="2" l="1"/>
  <c r="E1528" i="2"/>
  <c r="B1528" i="2"/>
  <c r="G1528" i="2"/>
  <c r="A1529" i="2" s="1"/>
  <c r="F1528" i="2"/>
  <c r="D1528" i="2"/>
  <c r="E1261" i="1"/>
  <c r="D1261" i="1"/>
  <c r="K1261" i="1"/>
  <c r="J1261" i="1"/>
  <c r="I1261" i="1"/>
  <c r="A1262" i="1" s="1"/>
  <c r="F1261" i="1"/>
  <c r="H1261" i="1"/>
  <c r="B1261" i="1"/>
  <c r="C1261" i="1"/>
  <c r="L1261" i="1"/>
  <c r="E1262" i="1" l="1"/>
  <c r="H1262" i="1"/>
  <c r="K1262" i="1"/>
  <c r="L1262" i="1"/>
  <c r="I1262" i="1"/>
  <c r="A1263" i="1" s="1"/>
  <c r="F1262" i="1"/>
  <c r="D1262" i="1"/>
  <c r="B1262" i="1"/>
  <c r="J1262" i="1"/>
  <c r="C1262" i="1"/>
  <c r="E1529" i="2"/>
  <c r="C1529" i="2"/>
  <c r="B1529" i="2"/>
  <c r="D1529" i="2"/>
  <c r="G1529" i="2"/>
  <c r="A1530" i="2" s="1"/>
  <c r="F1529" i="2"/>
  <c r="C1530" i="2" l="1"/>
  <c r="E1530" i="2"/>
  <c r="B1530" i="2"/>
  <c r="G1530" i="2"/>
  <c r="A1531" i="2" s="1"/>
  <c r="F1530" i="2"/>
  <c r="D1530" i="2"/>
  <c r="E1263" i="1"/>
  <c r="H1263" i="1"/>
  <c r="K1263" i="1"/>
  <c r="C1263" i="1"/>
  <c r="I1263" i="1"/>
  <c r="A1264" i="1" s="1"/>
  <c r="F1263" i="1"/>
  <c r="D1263" i="1"/>
  <c r="B1263" i="1"/>
  <c r="L1263" i="1"/>
  <c r="J1263" i="1"/>
  <c r="E1264" i="1" l="1"/>
  <c r="H1264" i="1"/>
  <c r="K1264" i="1"/>
  <c r="J1264" i="1"/>
  <c r="I1264" i="1"/>
  <c r="A1265" i="1" s="1"/>
  <c r="F1264" i="1"/>
  <c r="D1264" i="1"/>
  <c r="B1264" i="1"/>
  <c r="L1264" i="1"/>
  <c r="C1264" i="1"/>
  <c r="E1531" i="2"/>
  <c r="C1531" i="2"/>
  <c r="B1531" i="2"/>
  <c r="D1531" i="2"/>
  <c r="G1531" i="2"/>
  <c r="A1532" i="2" s="1"/>
  <c r="F1531" i="2"/>
  <c r="C1532" i="2" l="1"/>
  <c r="E1532" i="2"/>
  <c r="B1532" i="2"/>
  <c r="G1532" i="2"/>
  <c r="A1533" i="2" s="1"/>
  <c r="F1532" i="2"/>
  <c r="D1532" i="2"/>
  <c r="E1265" i="1"/>
  <c r="D1265" i="1"/>
  <c r="K1265" i="1"/>
  <c r="L1265" i="1"/>
  <c r="I1265" i="1"/>
  <c r="A1266" i="1" s="1"/>
  <c r="F1265" i="1"/>
  <c r="H1265" i="1"/>
  <c r="B1265" i="1"/>
  <c r="C1265" i="1"/>
  <c r="J1265" i="1"/>
  <c r="E1266" i="1" l="1"/>
  <c r="H1266" i="1"/>
  <c r="K1266" i="1"/>
  <c r="L1266" i="1"/>
  <c r="I1266" i="1"/>
  <c r="A1267" i="1" s="1"/>
  <c r="F1266" i="1"/>
  <c r="D1266" i="1"/>
  <c r="B1266" i="1"/>
  <c r="J1266" i="1"/>
  <c r="C1266" i="1"/>
  <c r="E1533" i="2"/>
  <c r="C1533" i="2"/>
  <c r="B1533" i="2"/>
  <c r="D1533" i="2"/>
  <c r="G1533" i="2"/>
  <c r="A1534" i="2" s="1"/>
  <c r="F1533" i="2"/>
  <c r="E1267" i="1" l="1"/>
  <c r="H1267" i="1"/>
  <c r="B1267" i="1"/>
  <c r="J1267" i="1"/>
  <c r="I1267" i="1"/>
  <c r="A1268" i="1" s="1"/>
  <c r="F1267" i="1"/>
  <c r="D1267" i="1"/>
  <c r="K1267" i="1"/>
  <c r="L1267" i="1"/>
  <c r="C1267" i="1"/>
  <c r="C1534" i="2"/>
  <c r="E1534" i="2"/>
  <c r="B1534" i="2"/>
  <c r="G1534" i="2"/>
  <c r="A1535" i="2" s="1"/>
  <c r="F1534" i="2"/>
  <c r="D1534" i="2"/>
  <c r="E1268" i="1" l="1"/>
  <c r="H1268" i="1"/>
  <c r="K1268" i="1"/>
  <c r="C1268" i="1"/>
  <c r="I1268" i="1"/>
  <c r="A1269" i="1" s="1"/>
  <c r="F1268" i="1"/>
  <c r="D1268" i="1"/>
  <c r="B1268" i="1"/>
  <c r="J1268" i="1"/>
  <c r="L1268" i="1"/>
  <c r="E1535" i="2"/>
  <c r="C1535" i="2"/>
  <c r="B1535" i="2"/>
  <c r="D1535" i="2"/>
  <c r="G1535" i="2"/>
  <c r="A1536" i="2" s="1"/>
  <c r="F1535" i="2"/>
  <c r="C1536" i="2" l="1"/>
  <c r="E1536" i="2"/>
  <c r="B1536" i="2"/>
  <c r="G1536" i="2"/>
  <c r="A1537" i="2" s="1"/>
  <c r="F1536" i="2"/>
  <c r="D1536" i="2"/>
  <c r="E1269" i="1"/>
  <c r="D1269" i="1"/>
  <c r="B1269" i="1"/>
  <c r="L1269" i="1"/>
  <c r="I1269" i="1"/>
  <c r="A1270" i="1" s="1"/>
  <c r="F1269" i="1"/>
  <c r="H1269" i="1"/>
  <c r="K1269" i="1"/>
  <c r="C1269" i="1"/>
  <c r="J1269" i="1"/>
  <c r="E1270" i="1" l="1"/>
  <c r="H1270" i="1"/>
  <c r="K1270" i="1"/>
  <c r="C1270" i="1"/>
  <c r="I1270" i="1"/>
  <c r="A1271" i="1" s="1"/>
  <c r="F1270" i="1"/>
  <c r="D1270" i="1"/>
  <c r="B1270" i="1"/>
  <c r="J1270" i="1"/>
  <c r="L1270" i="1"/>
  <c r="E1537" i="2"/>
  <c r="C1537" i="2"/>
  <c r="B1537" i="2"/>
  <c r="D1537" i="2"/>
  <c r="G1537" i="2"/>
  <c r="A1538" i="2" s="1"/>
  <c r="F1537" i="2"/>
  <c r="C1538" i="2" l="1"/>
  <c r="E1538" i="2"/>
  <c r="B1538" i="2"/>
  <c r="G1538" i="2"/>
  <c r="A1539" i="2" s="1"/>
  <c r="F1538" i="2"/>
  <c r="D1538" i="2"/>
  <c r="E1271" i="1"/>
  <c r="H1271" i="1"/>
  <c r="B1271" i="1"/>
  <c r="J1271" i="1"/>
  <c r="I1271" i="1"/>
  <c r="A1272" i="1" s="1"/>
  <c r="F1271" i="1"/>
  <c r="D1271" i="1"/>
  <c r="K1271" i="1"/>
  <c r="L1271" i="1"/>
  <c r="C1271" i="1"/>
  <c r="E1272" i="1" l="1"/>
  <c r="H1272" i="1"/>
  <c r="K1272" i="1"/>
  <c r="L1272" i="1"/>
  <c r="I1272" i="1"/>
  <c r="A1273" i="1" s="1"/>
  <c r="F1272" i="1"/>
  <c r="D1272" i="1"/>
  <c r="B1272" i="1"/>
  <c r="C1272" i="1"/>
  <c r="J1272" i="1"/>
  <c r="E1539" i="2"/>
  <c r="C1539" i="2"/>
  <c r="B1539" i="2"/>
  <c r="D1539" i="2"/>
  <c r="G1539" i="2"/>
  <c r="A1540" i="2" s="1"/>
  <c r="F1539" i="2"/>
  <c r="C1540" i="2" l="1"/>
  <c r="E1540" i="2"/>
  <c r="B1540" i="2"/>
  <c r="G1540" i="2"/>
  <c r="A1541" i="2" s="1"/>
  <c r="F1540" i="2"/>
  <c r="D1540" i="2"/>
  <c r="E1273" i="1"/>
  <c r="D1273" i="1"/>
  <c r="K1273" i="1"/>
  <c r="L1273" i="1"/>
  <c r="I1273" i="1"/>
  <c r="A1274" i="1" s="1"/>
  <c r="F1273" i="1"/>
  <c r="H1273" i="1"/>
  <c r="B1273" i="1"/>
  <c r="C1273" i="1"/>
  <c r="J1273" i="1"/>
  <c r="E1274" i="1" l="1"/>
  <c r="H1274" i="1"/>
  <c r="K1274" i="1"/>
  <c r="L1274" i="1"/>
  <c r="I1274" i="1"/>
  <c r="A1275" i="1" s="1"/>
  <c r="F1274" i="1"/>
  <c r="D1274" i="1"/>
  <c r="B1274" i="1"/>
  <c r="J1274" i="1"/>
  <c r="C1274" i="1"/>
  <c r="E1541" i="2"/>
  <c r="C1541" i="2"/>
  <c r="B1541" i="2"/>
  <c r="D1541" i="2"/>
  <c r="G1541" i="2"/>
  <c r="A1542" i="2" s="1"/>
  <c r="F1541" i="2"/>
  <c r="C1542" i="2" l="1"/>
  <c r="E1542" i="2"/>
  <c r="B1542" i="2"/>
  <c r="G1542" i="2"/>
  <c r="A1543" i="2" s="1"/>
  <c r="F1542" i="2"/>
  <c r="D1542" i="2"/>
  <c r="E1275" i="1"/>
  <c r="H1275" i="1"/>
  <c r="B1275" i="1"/>
  <c r="J1275" i="1"/>
  <c r="I1275" i="1"/>
  <c r="A1276" i="1" s="1"/>
  <c r="F1275" i="1"/>
  <c r="D1275" i="1"/>
  <c r="K1275" i="1"/>
  <c r="L1275" i="1"/>
  <c r="C1275" i="1"/>
  <c r="E1276" i="1" l="1"/>
  <c r="H1276" i="1"/>
  <c r="K1276" i="1"/>
  <c r="J1276" i="1"/>
  <c r="I1276" i="1"/>
  <c r="A1277" i="1" s="1"/>
  <c r="F1276" i="1"/>
  <c r="D1276" i="1"/>
  <c r="B1276" i="1"/>
  <c r="L1276" i="1"/>
  <c r="C1276" i="1"/>
  <c r="E1543" i="2"/>
  <c r="C1543" i="2"/>
  <c r="B1543" i="2"/>
  <c r="D1543" i="2"/>
  <c r="G1543" i="2"/>
  <c r="A1544" i="2" s="1"/>
  <c r="F1543" i="2"/>
  <c r="C1544" i="2" l="1"/>
  <c r="E1544" i="2"/>
  <c r="B1544" i="2"/>
  <c r="G1544" i="2"/>
  <c r="A1545" i="2" s="1"/>
  <c r="F1544" i="2"/>
  <c r="D1544" i="2"/>
  <c r="E1277" i="1"/>
  <c r="D1277" i="1"/>
  <c r="K1277" i="1"/>
  <c r="J1277" i="1"/>
  <c r="I1277" i="1"/>
  <c r="A1278" i="1" s="1"/>
  <c r="F1277" i="1"/>
  <c r="H1277" i="1"/>
  <c r="B1277" i="1"/>
  <c r="C1277" i="1"/>
  <c r="L1277" i="1"/>
  <c r="E1278" i="1" l="1"/>
  <c r="H1278" i="1"/>
  <c r="K1278" i="1"/>
  <c r="L1278" i="1"/>
  <c r="I1278" i="1"/>
  <c r="A1279" i="1" s="1"/>
  <c r="F1278" i="1"/>
  <c r="D1278" i="1"/>
  <c r="B1278" i="1"/>
  <c r="J1278" i="1"/>
  <c r="C1278" i="1"/>
  <c r="E1545" i="2"/>
  <c r="C1545" i="2"/>
  <c r="B1545" i="2"/>
  <c r="D1545" i="2"/>
  <c r="G1545" i="2"/>
  <c r="A1546" i="2" s="1"/>
  <c r="F1545" i="2"/>
  <c r="C1546" i="2" l="1"/>
  <c r="E1546" i="2"/>
  <c r="B1546" i="2"/>
  <c r="G1546" i="2"/>
  <c r="A1547" i="2" s="1"/>
  <c r="F1546" i="2"/>
  <c r="D1546" i="2"/>
  <c r="E1279" i="1"/>
  <c r="H1279" i="1"/>
  <c r="K1279" i="1"/>
  <c r="C1279" i="1"/>
  <c r="I1279" i="1"/>
  <c r="A1280" i="1" s="1"/>
  <c r="F1279" i="1"/>
  <c r="D1279" i="1"/>
  <c r="B1279" i="1"/>
  <c r="L1279" i="1"/>
  <c r="J1279" i="1"/>
  <c r="E1280" i="1" l="1"/>
  <c r="H1280" i="1"/>
  <c r="K1280" i="1"/>
  <c r="J1280" i="1"/>
  <c r="I1280" i="1"/>
  <c r="A1281" i="1" s="1"/>
  <c r="F1280" i="1"/>
  <c r="D1280" i="1"/>
  <c r="B1280" i="1"/>
  <c r="L1280" i="1"/>
  <c r="C1280" i="1"/>
  <c r="E1547" i="2"/>
  <c r="C1547" i="2"/>
  <c r="B1547" i="2"/>
  <c r="D1547" i="2"/>
  <c r="G1547" i="2"/>
  <c r="A1548" i="2" s="1"/>
  <c r="F1547" i="2"/>
  <c r="E1281" i="1" l="1"/>
  <c r="D1281" i="1"/>
  <c r="K1281" i="1"/>
  <c r="L1281" i="1"/>
  <c r="I1281" i="1"/>
  <c r="A1282" i="1" s="1"/>
  <c r="F1281" i="1"/>
  <c r="H1281" i="1"/>
  <c r="B1281" i="1"/>
  <c r="C1281" i="1"/>
  <c r="J1281" i="1"/>
  <c r="C1548" i="2"/>
  <c r="E1548" i="2"/>
  <c r="B1548" i="2"/>
  <c r="G1548" i="2"/>
  <c r="A1549" i="2" s="1"/>
  <c r="F1548" i="2"/>
  <c r="D1548" i="2"/>
  <c r="E1282" i="1" l="1"/>
  <c r="H1282" i="1"/>
  <c r="K1282" i="1"/>
  <c r="L1282" i="1"/>
  <c r="I1282" i="1"/>
  <c r="A1283" i="1" s="1"/>
  <c r="F1282" i="1"/>
  <c r="D1282" i="1"/>
  <c r="B1282" i="1"/>
  <c r="J1282" i="1"/>
  <c r="C1282" i="1"/>
  <c r="E1549" i="2"/>
  <c r="C1549" i="2"/>
  <c r="B1549" i="2"/>
  <c r="D1549" i="2"/>
  <c r="G1549" i="2"/>
  <c r="A1550" i="2" s="1"/>
  <c r="F1549" i="2"/>
  <c r="C1550" i="2" l="1"/>
  <c r="E1550" i="2"/>
  <c r="B1550" i="2"/>
  <c r="G1550" i="2"/>
  <c r="A1551" i="2" s="1"/>
  <c r="F1550" i="2"/>
  <c r="D1550" i="2"/>
  <c r="E1283" i="1"/>
  <c r="H1283" i="1"/>
  <c r="B1283" i="1"/>
  <c r="J1283" i="1"/>
  <c r="I1283" i="1"/>
  <c r="A1284" i="1" s="1"/>
  <c r="F1283" i="1"/>
  <c r="D1283" i="1"/>
  <c r="K1283" i="1"/>
  <c r="L1283" i="1"/>
  <c r="C1283" i="1"/>
  <c r="E1284" i="1" l="1"/>
  <c r="H1284" i="1"/>
  <c r="K1284" i="1"/>
  <c r="C1284" i="1"/>
  <c r="I1284" i="1"/>
  <c r="A1285" i="1" s="1"/>
  <c r="F1284" i="1"/>
  <c r="D1284" i="1"/>
  <c r="B1284" i="1"/>
  <c r="J1284" i="1"/>
  <c r="L1284" i="1"/>
  <c r="E1551" i="2"/>
  <c r="C1551" i="2"/>
  <c r="B1551" i="2"/>
  <c r="D1551" i="2"/>
  <c r="G1551" i="2"/>
  <c r="A1552" i="2" s="1"/>
  <c r="F1551" i="2"/>
  <c r="C1552" i="2" l="1"/>
  <c r="E1552" i="2"/>
  <c r="B1552" i="2"/>
  <c r="G1552" i="2"/>
  <c r="A1553" i="2" s="1"/>
  <c r="F1552" i="2"/>
  <c r="D1552" i="2"/>
  <c r="E1285" i="1"/>
  <c r="D1285" i="1"/>
  <c r="B1285" i="1"/>
  <c r="L1285" i="1"/>
  <c r="I1285" i="1"/>
  <c r="A1286" i="1" s="1"/>
  <c r="F1285" i="1"/>
  <c r="H1285" i="1"/>
  <c r="K1285" i="1"/>
  <c r="C1285" i="1"/>
  <c r="J1285" i="1"/>
  <c r="E1553" i="2" l="1"/>
  <c r="C1553" i="2"/>
  <c r="B1553" i="2"/>
  <c r="D1553" i="2"/>
  <c r="G1553" i="2"/>
  <c r="A1554" i="2" s="1"/>
  <c r="F1553" i="2"/>
  <c r="E1286" i="1"/>
  <c r="H1286" i="1"/>
  <c r="K1286" i="1"/>
  <c r="C1286" i="1"/>
  <c r="I1286" i="1"/>
  <c r="A1287" i="1" s="1"/>
  <c r="F1286" i="1"/>
  <c r="D1286" i="1"/>
  <c r="B1286" i="1"/>
  <c r="J1286" i="1"/>
  <c r="L1286" i="1"/>
  <c r="E1287" i="1" l="1"/>
  <c r="H1287" i="1"/>
  <c r="B1287" i="1"/>
  <c r="J1287" i="1"/>
  <c r="I1287" i="1"/>
  <c r="A1288" i="1" s="1"/>
  <c r="F1287" i="1"/>
  <c r="D1287" i="1"/>
  <c r="K1287" i="1"/>
  <c r="L1287" i="1"/>
  <c r="C1287" i="1"/>
  <c r="C1554" i="2"/>
  <c r="E1554" i="2"/>
  <c r="B1554" i="2"/>
  <c r="G1554" i="2"/>
  <c r="A1555" i="2" s="1"/>
  <c r="F1554" i="2"/>
  <c r="D1554" i="2"/>
  <c r="E1555" i="2" l="1"/>
  <c r="C1555" i="2"/>
  <c r="B1555" i="2"/>
  <c r="D1555" i="2"/>
  <c r="G1555" i="2"/>
  <c r="A1556" i="2" s="1"/>
  <c r="F1555" i="2"/>
  <c r="E1288" i="1"/>
  <c r="H1288" i="1"/>
  <c r="K1288" i="1"/>
  <c r="L1288" i="1"/>
  <c r="I1288" i="1"/>
  <c r="A1289" i="1" s="1"/>
  <c r="F1288" i="1"/>
  <c r="D1288" i="1"/>
  <c r="B1288" i="1"/>
  <c r="C1288" i="1"/>
  <c r="J1288" i="1"/>
  <c r="E1289" i="1" l="1"/>
  <c r="D1289" i="1"/>
  <c r="K1289" i="1"/>
  <c r="L1289" i="1"/>
  <c r="I1289" i="1"/>
  <c r="A1290" i="1" s="1"/>
  <c r="F1289" i="1"/>
  <c r="H1289" i="1"/>
  <c r="B1289" i="1"/>
  <c r="C1289" i="1"/>
  <c r="J1289" i="1"/>
  <c r="C1556" i="2"/>
  <c r="E1556" i="2"/>
  <c r="B1556" i="2"/>
  <c r="G1556" i="2"/>
  <c r="A1557" i="2" s="1"/>
  <c r="F1556" i="2"/>
  <c r="D1556" i="2"/>
  <c r="E1557" i="2" l="1"/>
  <c r="C1557" i="2"/>
  <c r="B1557" i="2"/>
  <c r="D1557" i="2"/>
  <c r="G1557" i="2"/>
  <c r="A1558" i="2" s="1"/>
  <c r="F1557" i="2"/>
  <c r="E1290" i="1"/>
  <c r="H1290" i="1"/>
  <c r="K1290" i="1"/>
  <c r="L1290" i="1"/>
  <c r="I1290" i="1"/>
  <c r="A1291" i="1" s="1"/>
  <c r="F1290" i="1"/>
  <c r="D1290" i="1"/>
  <c r="B1290" i="1"/>
  <c r="J1290" i="1"/>
  <c r="C1290" i="1"/>
  <c r="E1291" i="1" l="1"/>
  <c r="H1291" i="1"/>
  <c r="B1291" i="1"/>
  <c r="J1291" i="1"/>
  <c r="I1291" i="1"/>
  <c r="A1292" i="1" s="1"/>
  <c r="F1291" i="1"/>
  <c r="D1291" i="1"/>
  <c r="K1291" i="1"/>
  <c r="L1291" i="1"/>
  <c r="C1291" i="1"/>
  <c r="C1558" i="2"/>
  <c r="E1558" i="2"/>
  <c r="B1558" i="2"/>
  <c r="G1558" i="2"/>
  <c r="A1559" i="2" s="1"/>
  <c r="F1558" i="2"/>
  <c r="D1558" i="2"/>
  <c r="E1559" i="2" l="1"/>
  <c r="C1559" i="2"/>
  <c r="B1559" i="2"/>
  <c r="D1559" i="2"/>
  <c r="G1559" i="2"/>
  <c r="A1560" i="2" s="1"/>
  <c r="F1559" i="2"/>
  <c r="E1292" i="1"/>
  <c r="H1292" i="1"/>
  <c r="K1292" i="1"/>
  <c r="J1292" i="1"/>
  <c r="I1292" i="1"/>
  <c r="A1293" i="1" s="1"/>
  <c r="F1292" i="1"/>
  <c r="D1292" i="1"/>
  <c r="B1292" i="1"/>
  <c r="L1292" i="1"/>
  <c r="C1292" i="1"/>
  <c r="I1293" i="1" l="1"/>
  <c r="A1294" i="1" s="1"/>
  <c r="F1293" i="1"/>
  <c r="H1293" i="1"/>
  <c r="B1293" i="1"/>
  <c r="C1293" i="1"/>
  <c r="L1293" i="1"/>
  <c r="E1293" i="1"/>
  <c r="D1293" i="1"/>
  <c r="K1293" i="1"/>
  <c r="J1293" i="1"/>
  <c r="C1560" i="2"/>
  <c r="E1560" i="2"/>
  <c r="B1560" i="2"/>
  <c r="G1560" i="2"/>
  <c r="A1561" i="2" s="1"/>
  <c r="F1560" i="2"/>
  <c r="D1560" i="2"/>
  <c r="E1294" i="1" l="1"/>
  <c r="H1294" i="1"/>
  <c r="K1294" i="1"/>
  <c r="L1294" i="1"/>
  <c r="I1294" i="1"/>
  <c r="A1295" i="1" s="1"/>
  <c r="F1294" i="1"/>
  <c r="D1294" i="1"/>
  <c r="B1294" i="1"/>
  <c r="J1294" i="1"/>
  <c r="C1294" i="1"/>
  <c r="E1561" i="2"/>
  <c r="C1561" i="2"/>
  <c r="B1561" i="2"/>
  <c r="D1561" i="2"/>
  <c r="G1561" i="2"/>
  <c r="A1562" i="2" s="1"/>
  <c r="F1561" i="2"/>
  <c r="C1562" i="2" l="1"/>
  <c r="E1562" i="2"/>
  <c r="B1562" i="2"/>
  <c r="G1562" i="2"/>
  <c r="A1563" i="2" s="1"/>
  <c r="F1562" i="2"/>
  <c r="D1562" i="2"/>
  <c r="I1295" i="1"/>
  <c r="A1296" i="1" s="1"/>
  <c r="F1295" i="1"/>
  <c r="D1295" i="1"/>
  <c r="B1295" i="1"/>
  <c r="L1295" i="1"/>
  <c r="J1295" i="1"/>
  <c r="E1295" i="1"/>
  <c r="H1295" i="1"/>
  <c r="K1295" i="1"/>
  <c r="C1295" i="1"/>
  <c r="E1563" i="2" l="1"/>
  <c r="C1563" i="2"/>
  <c r="G1563" i="2"/>
  <c r="G1564" i="2" s="1"/>
  <c r="B1563" i="2"/>
  <c r="D1563" i="2"/>
  <c r="H22" i="1" s="1"/>
  <c r="H23" i="1" s="1"/>
  <c r="F1563" i="2"/>
  <c r="E1296" i="1"/>
  <c r="H1296" i="1"/>
  <c r="K1296" i="1"/>
  <c r="J1296" i="1"/>
  <c r="I1296" i="1"/>
  <c r="A1297" i="1" s="1"/>
  <c r="F1296" i="1"/>
  <c r="D1296" i="1"/>
  <c r="B1296" i="1"/>
  <c r="L1296" i="1"/>
  <c r="C1296" i="1"/>
  <c r="I1297" i="1" l="1"/>
  <c r="A1298" i="1" s="1"/>
  <c r="F1297" i="1"/>
  <c r="H1297" i="1"/>
  <c r="B1297" i="1"/>
  <c r="C1297" i="1"/>
  <c r="J1297" i="1"/>
  <c r="E1297" i="1"/>
  <c r="D1297" i="1"/>
  <c r="K1297" i="1"/>
  <c r="L1297" i="1"/>
  <c r="E1298" i="1" l="1"/>
  <c r="H1298" i="1"/>
  <c r="K1298" i="1"/>
  <c r="L1298" i="1"/>
  <c r="I1298" i="1"/>
  <c r="A1299" i="1" s="1"/>
  <c r="F1298" i="1"/>
  <c r="D1298" i="1"/>
  <c r="B1298" i="1"/>
  <c r="J1298" i="1"/>
  <c r="C1298" i="1"/>
  <c r="I1299" i="1" l="1"/>
  <c r="A1300" i="1" s="1"/>
  <c r="F1299" i="1"/>
  <c r="D1299" i="1"/>
  <c r="K1299" i="1"/>
  <c r="L1299" i="1"/>
  <c r="C1299" i="1"/>
  <c r="E1299" i="1"/>
  <c r="H1299" i="1"/>
  <c r="B1299" i="1"/>
  <c r="J1299" i="1"/>
  <c r="E1300" i="1" l="1"/>
  <c r="H1300" i="1"/>
  <c r="K1300" i="1"/>
  <c r="C1300" i="1"/>
  <c r="I1300" i="1"/>
  <c r="A1301" i="1" s="1"/>
  <c r="F1300" i="1"/>
  <c r="D1300" i="1"/>
  <c r="B1300" i="1"/>
  <c r="J1300" i="1"/>
  <c r="L1300" i="1"/>
  <c r="I1301" i="1" l="1"/>
  <c r="A1302" i="1" s="1"/>
  <c r="F1301" i="1"/>
  <c r="H1301" i="1"/>
  <c r="K1301" i="1"/>
  <c r="C1301" i="1"/>
  <c r="J1301" i="1"/>
  <c r="E1301" i="1"/>
  <c r="D1301" i="1"/>
  <c r="B1301" i="1"/>
  <c r="L1301" i="1"/>
  <c r="E1302" i="1" l="1"/>
  <c r="H1302" i="1"/>
  <c r="K1302" i="1"/>
  <c r="C1302" i="1"/>
  <c r="I1302" i="1"/>
  <c r="A1303" i="1" s="1"/>
  <c r="F1302" i="1"/>
  <c r="D1302" i="1"/>
  <c r="B1302" i="1"/>
  <c r="J1302" i="1"/>
  <c r="L1302" i="1"/>
  <c r="I1303" i="1" l="1"/>
  <c r="A1304" i="1" s="1"/>
  <c r="F1303" i="1"/>
  <c r="D1303" i="1"/>
  <c r="K1303" i="1"/>
  <c r="L1303" i="1"/>
  <c r="C1303" i="1"/>
  <c r="E1303" i="1"/>
  <c r="H1303" i="1"/>
  <c r="B1303" i="1"/>
  <c r="J1303" i="1"/>
  <c r="E1304" i="1" l="1"/>
  <c r="H1304" i="1"/>
  <c r="K1304" i="1"/>
  <c r="L1304" i="1"/>
  <c r="I1304" i="1"/>
  <c r="A1305" i="1" s="1"/>
  <c r="F1304" i="1"/>
  <c r="D1304" i="1"/>
  <c r="B1304" i="1"/>
  <c r="C1304" i="1"/>
  <c r="J1304" i="1"/>
  <c r="I1305" i="1" l="1"/>
  <c r="A1306" i="1" s="1"/>
  <c r="F1305" i="1"/>
  <c r="H1305" i="1"/>
  <c r="B1305" i="1"/>
  <c r="C1305" i="1"/>
  <c r="J1305" i="1"/>
  <c r="E1305" i="1"/>
  <c r="D1305" i="1"/>
  <c r="K1305" i="1"/>
  <c r="L1305" i="1"/>
  <c r="E1306" i="1" l="1"/>
  <c r="H1306" i="1"/>
  <c r="K1306" i="1"/>
  <c r="L1306" i="1"/>
  <c r="I1306" i="1"/>
  <c r="A1307" i="1" s="1"/>
  <c r="F1306" i="1"/>
  <c r="D1306" i="1"/>
  <c r="B1306" i="1"/>
  <c r="J1306" i="1"/>
  <c r="C1306" i="1"/>
  <c r="I1307" i="1" l="1"/>
  <c r="A1308" i="1" s="1"/>
  <c r="F1307" i="1"/>
  <c r="D1307" i="1"/>
  <c r="K1307" i="1"/>
  <c r="L1307" i="1"/>
  <c r="C1307" i="1"/>
  <c r="E1307" i="1"/>
  <c r="H1307" i="1"/>
  <c r="B1307" i="1"/>
  <c r="J1307" i="1"/>
  <c r="E1308" i="1" l="1"/>
  <c r="H1308" i="1"/>
  <c r="K1308" i="1"/>
  <c r="J1308" i="1"/>
  <c r="I1308" i="1"/>
  <c r="A1309" i="1" s="1"/>
  <c r="F1308" i="1"/>
  <c r="D1308" i="1"/>
  <c r="B1308" i="1"/>
  <c r="L1308" i="1"/>
  <c r="C1308" i="1"/>
  <c r="I1309" i="1" l="1"/>
  <c r="A1310" i="1" s="1"/>
  <c r="F1309" i="1"/>
  <c r="H1309" i="1"/>
  <c r="B1309" i="1"/>
  <c r="C1309" i="1"/>
  <c r="L1309" i="1"/>
  <c r="E1309" i="1"/>
  <c r="D1309" i="1"/>
  <c r="K1309" i="1"/>
  <c r="J1309" i="1"/>
  <c r="E1310" i="1" l="1"/>
  <c r="H1310" i="1"/>
  <c r="K1310" i="1"/>
  <c r="L1310" i="1"/>
  <c r="I1310" i="1"/>
  <c r="A1311" i="1" s="1"/>
  <c r="F1310" i="1"/>
  <c r="D1310" i="1"/>
  <c r="B1310" i="1"/>
  <c r="J1310" i="1"/>
  <c r="C1310" i="1"/>
  <c r="I1311" i="1" l="1"/>
  <c r="A1312" i="1" s="1"/>
  <c r="F1311" i="1"/>
  <c r="D1311" i="1"/>
  <c r="B1311" i="1"/>
  <c r="L1311" i="1"/>
  <c r="J1311" i="1"/>
  <c r="E1311" i="1"/>
  <c r="H1311" i="1"/>
  <c r="K1311" i="1"/>
  <c r="C1311" i="1"/>
  <c r="E1312" i="1" l="1"/>
  <c r="H1312" i="1"/>
  <c r="K1312" i="1"/>
  <c r="J1312" i="1"/>
  <c r="I1312" i="1"/>
  <c r="A1313" i="1" s="1"/>
  <c r="F1312" i="1"/>
  <c r="D1312" i="1"/>
  <c r="B1312" i="1"/>
  <c r="L1312" i="1"/>
  <c r="C1312" i="1"/>
  <c r="I1313" i="1" l="1"/>
  <c r="A1314" i="1" s="1"/>
  <c r="F1313" i="1"/>
  <c r="H1313" i="1"/>
  <c r="B1313" i="1"/>
  <c r="C1313" i="1"/>
  <c r="J1313" i="1"/>
  <c r="E1313" i="1"/>
  <c r="D1313" i="1"/>
  <c r="K1313" i="1"/>
  <c r="L1313" i="1"/>
  <c r="E1314" i="1" l="1"/>
  <c r="H1314" i="1"/>
  <c r="K1314" i="1"/>
  <c r="L1314" i="1"/>
  <c r="I1314" i="1"/>
  <c r="A1315" i="1" s="1"/>
  <c r="F1314" i="1"/>
  <c r="D1314" i="1"/>
  <c r="B1314" i="1"/>
  <c r="J1314" i="1"/>
  <c r="C1314" i="1"/>
  <c r="I1315" i="1" l="1"/>
  <c r="A1316" i="1" s="1"/>
  <c r="F1315" i="1"/>
  <c r="D1315" i="1"/>
  <c r="K1315" i="1"/>
  <c r="L1315" i="1"/>
  <c r="C1315" i="1"/>
  <c r="E1315" i="1"/>
  <c r="H1315" i="1"/>
  <c r="B1315" i="1"/>
  <c r="J1315" i="1"/>
  <c r="E1316" i="1" l="1"/>
  <c r="H1316" i="1"/>
  <c r="K1316" i="1"/>
  <c r="C1316" i="1"/>
  <c r="I1316" i="1"/>
  <c r="A1317" i="1" s="1"/>
  <c r="F1316" i="1"/>
  <c r="D1316" i="1"/>
  <c r="B1316" i="1"/>
  <c r="J1316" i="1"/>
  <c r="L1316" i="1"/>
  <c r="I1317" i="1" l="1"/>
  <c r="A1318" i="1" s="1"/>
  <c r="F1317" i="1"/>
  <c r="H1317" i="1"/>
  <c r="K1317" i="1"/>
  <c r="C1317" i="1"/>
  <c r="J1317" i="1"/>
  <c r="E1317" i="1"/>
  <c r="D1317" i="1"/>
  <c r="B1317" i="1"/>
  <c r="L1317" i="1"/>
  <c r="E1318" i="1" l="1"/>
  <c r="H1318" i="1"/>
  <c r="K1318" i="1"/>
  <c r="C1318" i="1"/>
  <c r="I1318" i="1"/>
  <c r="A1319" i="1" s="1"/>
  <c r="F1318" i="1"/>
  <c r="D1318" i="1"/>
  <c r="B1318" i="1"/>
  <c r="J1318" i="1"/>
  <c r="L1318" i="1"/>
  <c r="I1319" i="1" l="1"/>
  <c r="A1320" i="1" s="1"/>
  <c r="F1319" i="1"/>
  <c r="D1319" i="1"/>
  <c r="K1319" i="1"/>
  <c r="L1319" i="1"/>
  <c r="C1319" i="1"/>
  <c r="E1319" i="1"/>
  <c r="H1319" i="1"/>
  <c r="B1319" i="1"/>
  <c r="J1319" i="1"/>
  <c r="E1320" i="1" l="1"/>
  <c r="H1320" i="1"/>
  <c r="K1320" i="1"/>
  <c r="L1320" i="1"/>
  <c r="I1320" i="1"/>
  <c r="A1321" i="1" s="1"/>
  <c r="F1320" i="1"/>
  <c r="D1320" i="1"/>
  <c r="B1320" i="1"/>
  <c r="C1320" i="1"/>
  <c r="J1320" i="1"/>
  <c r="I1321" i="1" l="1"/>
  <c r="A1322" i="1" s="1"/>
  <c r="F1321" i="1"/>
  <c r="H1321" i="1"/>
  <c r="B1321" i="1"/>
  <c r="C1321" i="1"/>
  <c r="J1321" i="1"/>
  <c r="E1321" i="1"/>
  <c r="D1321" i="1"/>
  <c r="K1321" i="1"/>
  <c r="L1321" i="1"/>
  <c r="E1322" i="1" l="1"/>
  <c r="H1322" i="1"/>
  <c r="K1322" i="1"/>
  <c r="L1322" i="1"/>
  <c r="I1322" i="1"/>
  <c r="A1323" i="1" s="1"/>
  <c r="F1322" i="1"/>
  <c r="D1322" i="1"/>
  <c r="B1322" i="1"/>
  <c r="J1322" i="1"/>
  <c r="C1322" i="1"/>
  <c r="I1323" i="1" l="1"/>
  <c r="A1324" i="1" s="1"/>
  <c r="F1323" i="1"/>
  <c r="D1323" i="1"/>
  <c r="K1323" i="1"/>
  <c r="L1323" i="1"/>
  <c r="C1323" i="1"/>
  <c r="E1323" i="1"/>
  <c r="H1323" i="1"/>
  <c r="B1323" i="1"/>
  <c r="J1323" i="1"/>
  <c r="E1324" i="1" l="1"/>
  <c r="H1324" i="1"/>
  <c r="K1324" i="1"/>
  <c r="J1324" i="1"/>
  <c r="I1324" i="1"/>
  <c r="A1325" i="1" s="1"/>
  <c r="F1324" i="1"/>
  <c r="D1324" i="1"/>
  <c r="B1324" i="1"/>
  <c r="L1324" i="1"/>
  <c r="C1324" i="1"/>
  <c r="I1325" i="1" l="1"/>
  <c r="A1326" i="1" s="1"/>
  <c r="F1325" i="1"/>
  <c r="H1325" i="1"/>
  <c r="B1325" i="1"/>
  <c r="C1325" i="1"/>
  <c r="L1325" i="1"/>
  <c r="E1325" i="1"/>
  <c r="D1325" i="1"/>
  <c r="K1325" i="1"/>
  <c r="J1325" i="1"/>
  <c r="E1326" i="1" l="1"/>
  <c r="H1326" i="1"/>
  <c r="K1326" i="1"/>
  <c r="L1326" i="1"/>
  <c r="I1326" i="1"/>
  <c r="A1327" i="1" s="1"/>
  <c r="F1326" i="1"/>
  <c r="D1326" i="1"/>
  <c r="B1326" i="1"/>
  <c r="J1326" i="1"/>
  <c r="C1326" i="1"/>
  <c r="I1327" i="1" l="1"/>
  <c r="A1328" i="1" s="1"/>
  <c r="F1327" i="1"/>
  <c r="D1327" i="1"/>
  <c r="B1327" i="1"/>
  <c r="L1327" i="1"/>
  <c r="J1327" i="1"/>
  <c r="E1327" i="1"/>
  <c r="H1327" i="1"/>
  <c r="K1327" i="1"/>
  <c r="C1327" i="1"/>
  <c r="E1328" i="1" l="1"/>
  <c r="H1328" i="1"/>
  <c r="K1328" i="1"/>
  <c r="J1328" i="1"/>
  <c r="I1328" i="1"/>
  <c r="A1329" i="1" s="1"/>
  <c r="F1328" i="1"/>
  <c r="D1328" i="1"/>
  <c r="B1328" i="1"/>
  <c r="L1328" i="1"/>
  <c r="C1328" i="1"/>
  <c r="I1329" i="1" l="1"/>
  <c r="A1330" i="1" s="1"/>
  <c r="F1329" i="1"/>
  <c r="H1329" i="1"/>
  <c r="B1329" i="1"/>
  <c r="C1329" i="1"/>
  <c r="J1329" i="1"/>
  <c r="E1329" i="1"/>
  <c r="D1329" i="1"/>
  <c r="K1329" i="1"/>
  <c r="L1329" i="1"/>
  <c r="E1330" i="1" l="1"/>
  <c r="H1330" i="1"/>
  <c r="K1330" i="1"/>
  <c r="L1330" i="1"/>
  <c r="I1330" i="1"/>
  <c r="A1331" i="1" s="1"/>
  <c r="F1330" i="1"/>
  <c r="D1330" i="1"/>
  <c r="B1330" i="1"/>
  <c r="J1330" i="1"/>
  <c r="C1330" i="1"/>
  <c r="I1331" i="1" l="1"/>
  <c r="A1332" i="1" s="1"/>
  <c r="F1331" i="1"/>
  <c r="D1331" i="1"/>
  <c r="K1331" i="1"/>
  <c r="L1331" i="1"/>
  <c r="C1331" i="1"/>
  <c r="E1331" i="1"/>
  <c r="H1331" i="1"/>
  <c r="B1331" i="1"/>
  <c r="J1331" i="1"/>
  <c r="E1332" i="1" l="1"/>
  <c r="H1332" i="1"/>
  <c r="K1332" i="1"/>
  <c r="C1332" i="1"/>
  <c r="I1332" i="1"/>
  <c r="A1333" i="1" s="1"/>
  <c r="F1332" i="1"/>
  <c r="D1332" i="1"/>
  <c r="B1332" i="1"/>
  <c r="J1332" i="1"/>
  <c r="L1332" i="1"/>
  <c r="I1333" i="1" l="1"/>
  <c r="A1334" i="1" s="1"/>
  <c r="F1333" i="1"/>
  <c r="H1333" i="1"/>
  <c r="K1333" i="1"/>
  <c r="C1333" i="1"/>
  <c r="J1333" i="1"/>
  <c r="E1333" i="1"/>
  <c r="D1333" i="1"/>
  <c r="B1333" i="1"/>
  <c r="L1333" i="1"/>
  <c r="E1334" i="1" l="1"/>
  <c r="H1334" i="1"/>
  <c r="K1334" i="1"/>
  <c r="C1334" i="1"/>
  <c r="I1334" i="1"/>
  <c r="A1335" i="1" s="1"/>
  <c r="F1334" i="1"/>
  <c r="D1334" i="1"/>
  <c r="B1334" i="1"/>
  <c r="J1334" i="1"/>
  <c r="L1334" i="1"/>
  <c r="I1335" i="1" l="1"/>
  <c r="A1336" i="1" s="1"/>
  <c r="F1335" i="1"/>
  <c r="D1335" i="1"/>
  <c r="K1335" i="1"/>
  <c r="L1335" i="1"/>
  <c r="C1335" i="1"/>
  <c r="E1335" i="1"/>
  <c r="H1335" i="1"/>
  <c r="B1335" i="1"/>
  <c r="J1335" i="1"/>
  <c r="E1336" i="1" l="1"/>
  <c r="H1336" i="1"/>
  <c r="K1336" i="1"/>
  <c r="L1336" i="1"/>
  <c r="I1336" i="1"/>
  <c r="A1337" i="1" s="1"/>
  <c r="F1336" i="1"/>
  <c r="D1336" i="1"/>
  <c r="B1336" i="1"/>
  <c r="C1336" i="1"/>
  <c r="J1336" i="1"/>
  <c r="I1337" i="1" l="1"/>
  <c r="A1338" i="1" s="1"/>
  <c r="F1337" i="1"/>
  <c r="H1337" i="1"/>
  <c r="B1337" i="1"/>
  <c r="C1337" i="1"/>
  <c r="J1337" i="1"/>
  <c r="E1337" i="1"/>
  <c r="D1337" i="1"/>
  <c r="K1337" i="1"/>
  <c r="L1337" i="1"/>
  <c r="E1338" i="1" l="1"/>
  <c r="H1338" i="1"/>
  <c r="K1338" i="1"/>
  <c r="L1338" i="1"/>
  <c r="I1338" i="1"/>
  <c r="A1339" i="1" s="1"/>
  <c r="F1338" i="1"/>
  <c r="D1338" i="1"/>
  <c r="B1338" i="1"/>
  <c r="J1338" i="1"/>
  <c r="C1338" i="1"/>
  <c r="I1339" i="1" l="1"/>
  <c r="A1340" i="1" s="1"/>
  <c r="F1339" i="1"/>
  <c r="D1339" i="1"/>
  <c r="K1339" i="1"/>
  <c r="L1339" i="1"/>
  <c r="C1339" i="1"/>
  <c r="E1339" i="1"/>
  <c r="H1339" i="1"/>
  <c r="B1339" i="1"/>
  <c r="J1339" i="1"/>
  <c r="E1340" i="1" l="1"/>
  <c r="H1340" i="1"/>
  <c r="K1340" i="1"/>
  <c r="J1340" i="1"/>
  <c r="I1340" i="1"/>
  <c r="A1341" i="1" s="1"/>
  <c r="F1340" i="1"/>
  <c r="D1340" i="1"/>
  <c r="B1340" i="1"/>
  <c r="L1340" i="1"/>
  <c r="C1340" i="1"/>
  <c r="I1341" i="1" l="1"/>
  <c r="A1342" i="1" s="1"/>
  <c r="F1341" i="1"/>
  <c r="H1341" i="1"/>
  <c r="B1341" i="1"/>
  <c r="C1341" i="1"/>
  <c r="L1341" i="1"/>
  <c r="E1341" i="1"/>
  <c r="D1341" i="1"/>
  <c r="K1341" i="1"/>
  <c r="J1341" i="1"/>
  <c r="E1342" i="1" l="1"/>
  <c r="H1342" i="1"/>
  <c r="K1342" i="1"/>
  <c r="L1342" i="1"/>
  <c r="I1342" i="1"/>
  <c r="A1343" i="1" s="1"/>
  <c r="F1342" i="1"/>
  <c r="D1342" i="1"/>
  <c r="B1342" i="1"/>
  <c r="J1342" i="1"/>
  <c r="C1342" i="1"/>
  <c r="I1343" i="1" l="1"/>
  <c r="A1344" i="1" s="1"/>
  <c r="F1343" i="1"/>
  <c r="D1343" i="1"/>
  <c r="B1343" i="1"/>
  <c r="L1343" i="1"/>
  <c r="J1343" i="1"/>
  <c r="E1343" i="1"/>
  <c r="H1343" i="1"/>
  <c r="K1343" i="1"/>
  <c r="C1343" i="1"/>
  <c r="E1344" i="1" l="1"/>
  <c r="H1344" i="1"/>
  <c r="K1344" i="1"/>
  <c r="J1344" i="1"/>
  <c r="I1344" i="1"/>
  <c r="A1345" i="1" s="1"/>
  <c r="F1344" i="1"/>
  <c r="D1344" i="1"/>
  <c r="B1344" i="1"/>
  <c r="L1344" i="1"/>
  <c r="C1344" i="1"/>
  <c r="I1345" i="1" l="1"/>
  <c r="A1346" i="1" s="1"/>
  <c r="F1345" i="1"/>
  <c r="H1345" i="1"/>
  <c r="B1345" i="1"/>
  <c r="C1345" i="1"/>
  <c r="J1345" i="1"/>
  <c r="E1345" i="1"/>
  <c r="D1345" i="1"/>
  <c r="K1345" i="1"/>
  <c r="L1345" i="1"/>
  <c r="E1346" i="1" l="1"/>
  <c r="H1346" i="1"/>
  <c r="K1346" i="1"/>
  <c r="L1346" i="1"/>
  <c r="I1346" i="1"/>
  <c r="A1347" i="1" s="1"/>
  <c r="F1346" i="1"/>
  <c r="D1346" i="1"/>
  <c r="B1346" i="1"/>
  <c r="J1346" i="1"/>
  <c r="C1346" i="1"/>
  <c r="I1347" i="1" l="1"/>
  <c r="A1348" i="1" s="1"/>
  <c r="F1347" i="1"/>
  <c r="D1347" i="1"/>
  <c r="K1347" i="1"/>
  <c r="L1347" i="1"/>
  <c r="C1347" i="1"/>
  <c r="E1347" i="1"/>
  <c r="H1347" i="1"/>
  <c r="B1347" i="1"/>
  <c r="J1347" i="1"/>
  <c r="E1348" i="1" l="1"/>
  <c r="H1348" i="1"/>
  <c r="K1348" i="1"/>
  <c r="C1348" i="1"/>
  <c r="I1348" i="1"/>
  <c r="A1349" i="1" s="1"/>
  <c r="F1348" i="1"/>
  <c r="D1348" i="1"/>
  <c r="B1348" i="1"/>
  <c r="J1348" i="1"/>
  <c r="L1348" i="1"/>
  <c r="I1349" i="1" l="1"/>
  <c r="A1350" i="1" s="1"/>
  <c r="F1349" i="1"/>
  <c r="H1349" i="1"/>
  <c r="K1349" i="1"/>
  <c r="C1349" i="1"/>
  <c r="J1349" i="1"/>
  <c r="E1349" i="1"/>
  <c r="D1349" i="1"/>
  <c r="B1349" i="1"/>
  <c r="L1349" i="1"/>
  <c r="E1350" i="1" l="1"/>
  <c r="H1350" i="1"/>
  <c r="K1350" i="1"/>
  <c r="C1350" i="1"/>
  <c r="I1350" i="1"/>
  <c r="A1351" i="1" s="1"/>
  <c r="F1350" i="1"/>
  <c r="D1350" i="1"/>
  <c r="B1350" i="1"/>
  <c r="J1350" i="1"/>
  <c r="L1350" i="1"/>
  <c r="I1351" i="1" l="1"/>
  <c r="A1352" i="1" s="1"/>
  <c r="F1351" i="1"/>
  <c r="D1351" i="1"/>
  <c r="K1351" i="1"/>
  <c r="L1351" i="1"/>
  <c r="C1351" i="1"/>
  <c r="E1351" i="1"/>
  <c r="H1351" i="1"/>
  <c r="B1351" i="1"/>
  <c r="J1351" i="1"/>
  <c r="E1352" i="1" l="1"/>
  <c r="H1352" i="1"/>
  <c r="K1352" i="1"/>
  <c r="L1352" i="1"/>
  <c r="I1352" i="1"/>
  <c r="A1353" i="1" s="1"/>
  <c r="F1352" i="1"/>
  <c r="D1352" i="1"/>
  <c r="B1352" i="1"/>
  <c r="C1352" i="1"/>
  <c r="J1352" i="1"/>
  <c r="I1353" i="1" l="1"/>
  <c r="A1354" i="1" s="1"/>
  <c r="F1353" i="1"/>
  <c r="H1353" i="1"/>
  <c r="B1353" i="1"/>
  <c r="C1353" i="1"/>
  <c r="J1353" i="1"/>
  <c r="E1353" i="1"/>
  <c r="D1353" i="1"/>
  <c r="K1353" i="1"/>
  <c r="L1353" i="1"/>
  <c r="E1354" i="1" l="1"/>
  <c r="H1354" i="1"/>
  <c r="K1354" i="1"/>
  <c r="L1354" i="1"/>
  <c r="I1354" i="1"/>
  <c r="A1355" i="1" s="1"/>
  <c r="F1354" i="1"/>
  <c r="D1354" i="1"/>
  <c r="B1354" i="1"/>
  <c r="J1354" i="1"/>
  <c r="C1354" i="1"/>
  <c r="I1355" i="1" l="1"/>
  <c r="A1356" i="1" s="1"/>
  <c r="F1355" i="1"/>
  <c r="D1355" i="1"/>
  <c r="K1355" i="1"/>
  <c r="L1355" i="1"/>
  <c r="C1355" i="1"/>
  <c r="E1355" i="1"/>
  <c r="H1355" i="1"/>
  <c r="B1355" i="1"/>
  <c r="J1355" i="1"/>
  <c r="E1356" i="1" l="1"/>
  <c r="H1356" i="1"/>
  <c r="K1356" i="1"/>
  <c r="J1356" i="1"/>
  <c r="I1356" i="1"/>
  <c r="A1357" i="1" s="1"/>
  <c r="F1356" i="1"/>
  <c r="D1356" i="1"/>
  <c r="B1356" i="1"/>
  <c r="L1356" i="1"/>
  <c r="C1356" i="1"/>
  <c r="I1357" i="1" l="1"/>
  <c r="A1358" i="1" s="1"/>
  <c r="F1357" i="1"/>
  <c r="H1357" i="1"/>
  <c r="B1357" i="1"/>
  <c r="C1357" i="1"/>
  <c r="L1357" i="1"/>
  <c r="E1357" i="1"/>
  <c r="D1357" i="1"/>
  <c r="K1357" i="1"/>
  <c r="J1357" i="1"/>
  <c r="E1358" i="1" l="1"/>
  <c r="H1358" i="1"/>
  <c r="K1358" i="1"/>
  <c r="L1358" i="1"/>
  <c r="I1358" i="1"/>
  <c r="A1359" i="1" s="1"/>
  <c r="F1358" i="1"/>
  <c r="D1358" i="1"/>
  <c r="B1358" i="1"/>
  <c r="J1358" i="1"/>
  <c r="C1358" i="1"/>
  <c r="I1359" i="1" l="1"/>
  <c r="A1360" i="1" s="1"/>
  <c r="F1359" i="1"/>
  <c r="D1359" i="1"/>
  <c r="B1359" i="1"/>
  <c r="L1359" i="1"/>
  <c r="J1359" i="1"/>
  <c r="E1359" i="1"/>
  <c r="H1359" i="1"/>
  <c r="K1359" i="1"/>
  <c r="C1359" i="1"/>
  <c r="E1360" i="1" l="1"/>
  <c r="H1360" i="1"/>
  <c r="K1360" i="1"/>
  <c r="J1360" i="1"/>
  <c r="I1360" i="1"/>
  <c r="A1361" i="1" s="1"/>
  <c r="F1360" i="1"/>
  <c r="D1360" i="1"/>
  <c r="B1360" i="1"/>
  <c r="L1360" i="1"/>
  <c r="C1360" i="1"/>
  <c r="I1361" i="1" l="1"/>
  <c r="A1362" i="1" s="1"/>
  <c r="F1361" i="1"/>
  <c r="H1361" i="1"/>
  <c r="B1361" i="1"/>
  <c r="C1361" i="1"/>
  <c r="J1361" i="1"/>
  <c r="E1361" i="1"/>
  <c r="D1361" i="1"/>
  <c r="K1361" i="1"/>
  <c r="L1361" i="1"/>
  <c r="E1362" i="1" l="1"/>
  <c r="H1362" i="1"/>
  <c r="K1362" i="1"/>
  <c r="L1362" i="1"/>
  <c r="I1362" i="1"/>
  <c r="A1363" i="1" s="1"/>
  <c r="F1362" i="1"/>
  <c r="D1362" i="1"/>
  <c r="B1362" i="1"/>
  <c r="J1362" i="1"/>
  <c r="C1362" i="1"/>
  <c r="I1363" i="1" l="1"/>
  <c r="A1364" i="1" s="1"/>
  <c r="F1363" i="1"/>
  <c r="D1363" i="1"/>
  <c r="K1363" i="1"/>
  <c r="L1363" i="1"/>
  <c r="C1363" i="1"/>
  <c r="E1363" i="1"/>
  <c r="H1363" i="1"/>
  <c r="B1363" i="1"/>
  <c r="J1363" i="1"/>
  <c r="E1364" i="1" l="1"/>
  <c r="H1364" i="1"/>
  <c r="K1364" i="1"/>
  <c r="C1364" i="1"/>
  <c r="I1364" i="1"/>
  <c r="A1365" i="1" s="1"/>
  <c r="F1364" i="1"/>
  <c r="D1364" i="1"/>
  <c r="B1364" i="1"/>
  <c r="J1364" i="1"/>
  <c r="L1364" i="1"/>
  <c r="I1365" i="1" l="1"/>
  <c r="A1366" i="1" s="1"/>
  <c r="F1365" i="1"/>
  <c r="H1365" i="1"/>
  <c r="K1365" i="1"/>
  <c r="C1365" i="1"/>
  <c r="J1365" i="1"/>
  <c r="E1365" i="1"/>
  <c r="D1365" i="1"/>
  <c r="B1365" i="1"/>
  <c r="L1365" i="1"/>
  <c r="E1366" i="1" l="1"/>
  <c r="H1366" i="1"/>
  <c r="K1366" i="1"/>
  <c r="C1366" i="1"/>
  <c r="I1366" i="1"/>
  <c r="A1367" i="1" s="1"/>
  <c r="F1366" i="1"/>
  <c r="D1366" i="1"/>
  <c r="B1366" i="1"/>
  <c r="J1366" i="1"/>
  <c r="L1366" i="1"/>
  <c r="I1367" i="1" l="1"/>
  <c r="A1368" i="1" s="1"/>
  <c r="F1367" i="1"/>
  <c r="D1367" i="1"/>
  <c r="K1367" i="1"/>
  <c r="L1367" i="1"/>
  <c r="C1367" i="1"/>
  <c r="E1367" i="1"/>
  <c r="H1367" i="1"/>
  <c r="B1367" i="1"/>
  <c r="J1367" i="1"/>
  <c r="E1368" i="1" l="1"/>
  <c r="H1368" i="1"/>
  <c r="K1368" i="1"/>
  <c r="L1368" i="1"/>
  <c r="I1368" i="1"/>
  <c r="A1369" i="1" s="1"/>
  <c r="F1368" i="1"/>
  <c r="D1368" i="1"/>
  <c r="B1368" i="1"/>
  <c r="C1368" i="1"/>
  <c r="J1368" i="1"/>
  <c r="I1369" i="1" l="1"/>
  <c r="A1370" i="1" s="1"/>
  <c r="F1369" i="1"/>
  <c r="H1369" i="1"/>
  <c r="B1369" i="1"/>
  <c r="C1369" i="1"/>
  <c r="J1369" i="1"/>
  <c r="E1369" i="1"/>
  <c r="D1369" i="1"/>
  <c r="K1369" i="1"/>
  <c r="L1369" i="1"/>
  <c r="E1370" i="1" l="1"/>
  <c r="H1370" i="1"/>
  <c r="K1370" i="1"/>
  <c r="L1370" i="1"/>
  <c r="I1370" i="1"/>
  <c r="A1371" i="1" s="1"/>
  <c r="F1370" i="1"/>
  <c r="D1370" i="1"/>
  <c r="B1370" i="1"/>
  <c r="J1370" i="1"/>
  <c r="C1370" i="1"/>
  <c r="I1371" i="1" l="1"/>
  <c r="A1372" i="1" s="1"/>
  <c r="F1371" i="1"/>
  <c r="D1371" i="1"/>
  <c r="K1371" i="1"/>
  <c r="L1371" i="1"/>
  <c r="C1371" i="1"/>
  <c r="E1371" i="1"/>
  <c r="H1371" i="1"/>
  <c r="B1371" i="1"/>
  <c r="J1371" i="1"/>
  <c r="E1372" i="1" l="1"/>
  <c r="H1372" i="1"/>
  <c r="K1372" i="1"/>
  <c r="J1372" i="1"/>
  <c r="I1372" i="1"/>
  <c r="A1373" i="1" s="1"/>
  <c r="F1372" i="1"/>
  <c r="D1372" i="1"/>
  <c r="B1372" i="1"/>
  <c r="L1372" i="1"/>
  <c r="C1372" i="1"/>
  <c r="I1373" i="1" l="1"/>
  <c r="A1374" i="1" s="1"/>
  <c r="F1373" i="1"/>
  <c r="H1373" i="1"/>
  <c r="B1373" i="1"/>
  <c r="C1373" i="1"/>
  <c r="L1373" i="1"/>
  <c r="E1373" i="1"/>
  <c r="D1373" i="1"/>
  <c r="K1373" i="1"/>
  <c r="J1373" i="1"/>
  <c r="E1374" i="1" l="1"/>
  <c r="H1374" i="1"/>
  <c r="K1374" i="1"/>
  <c r="L1374" i="1"/>
  <c r="I1374" i="1"/>
  <c r="A1375" i="1" s="1"/>
  <c r="F1374" i="1"/>
  <c r="D1374" i="1"/>
  <c r="B1374" i="1"/>
  <c r="J1374" i="1"/>
  <c r="C1374" i="1"/>
  <c r="I1375" i="1" l="1"/>
  <c r="A1376" i="1" s="1"/>
  <c r="F1375" i="1"/>
  <c r="D1375" i="1"/>
  <c r="B1375" i="1"/>
  <c r="L1375" i="1"/>
  <c r="J1375" i="1"/>
  <c r="E1375" i="1"/>
  <c r="H1375" i="1"/>
  <c r="K1375" i="1"/>
  <c r="C1375" i="1"/>
  <c r="E1376" i="1" l="1"/>
  <c r="H1376" i="1"/>
  <c r="K1376" i="1"/>
  <c r="J1376" i="1"/>
  <c r="I1376" i="1"/>
  <c r="A1377" i="1" s="1"/>
  <c r="F1376" i="1"/>
  <c r="D1376" i="1"/>
  <c r="B1376" i="1"/>
  <c r="L1376" i="1"/>
  <c r="C1376" i="1"/>
  <c r="I1377" i="1" l="1"/>
  <c r="A1378" i="1" s="1"/>
  <c r="F1377" i="1"/>
  <c r="H1377" i="1"/>
  <c r="B1377" i="1"/>
  <c r="C1377" i="1"/>
  <c r="J1377" i="1"/>
  <c r="E1377" i="1"/>
  <c r="D1377" i="1"/>
  <c r="K1377" i="1"/>
  <c r="L1377" i="1"/>
  <c r="E1378" i="1" l="1"/>
  <c r="H1378" i="1"/>
  <c r="K1378" i="1"/>
  <c r="L1378" i="1"/>
  <c r="I1378" i="1"/>
  <c r="A1379" i="1" s="1"/>
  <c r="F1378" i="1"/>
  <c r="D1378" i="1"/>
  <c r="B1378" i="1"/>
  <c r="J1378" i="1"/>
  <c r="C1378" i="1"/>
  <c r="I1379" i="1" l="1"/>
  <c r="A1380" i="1" s="1"/>
  <c r="F1379" i="1"/>
  <c r="D1379" i="1"/>
  <c r="K1379" i="1"/>
  <c r="L1379" i="1"/>
  <c r="C1379" i="1"/>
  <c r="E1379" i="1"/>
  <c r="H1379" i="1"/>
  <c r="B1379" i="1"/>
  <c r="J1379" i="1"/>
  <c r="E1380" i="1" l="1"/>
  <c r="H1380" i="1"/>
  <c r="K1380" i="1"/>
  <c r="C1380" i="1"/>
  <c r="I1380" i="1"/>
  <c r="A1381" i="1" s="1"/>
  <c r="F1380" i="1"/>
  <c r="D1380" i="1"/>
  <c r="B1380" i="1"/>
  <c r="J1380" i="1"/>
  <c r="L1380" i="1"/>
  <c r="I1381" i="1" l="1"/>
  <c r="A1382" i="1" s="1"/>
  <c r="F1381" i="1"/>
  <c r="H1381" i="1"/>
  <c r="K1381" i="1"/>
  <c r="C1381" i="1"/>
  <c r="J1381" i="1"/>
  <c r="E1381" i="1"/>
  <c r="D1381" i="1"/>
  <c r="B1381" i="1"/>
  <c r="L1381" i="1"/>
  <c r="E1382" i="1" l="1"/>
  <c r="H1382" i="1"/>
  <c r="K1382" i="1"/>
  <c r="C1382" i="1"/>
  <c r="I1382" i="1"/>
  <c r="A1383" i="1" s="1"/>
  <c r="F1382" i="1"/>
  <c r="D1382" i="1"/>
  <c r="B1382" i="1"/>
  <c r="J1382" i="1"/>
  <c r="L1382" i="1"/>
  <c r="I1383" i="1" l="1"/>
  <c r="A1384" i="1" s="1"/>
  <c r="F1383" i="1"/>
  <c r="D1383" i="1"/>
  <c r="K1383" i="1"/>
  <c r="L1383" i="1"/>
  <c r="C1383" i="1"/>
  <c r="E1383" i="1"/>
  <c r="H1383" i="1"/>
  <c r="B1383" i="1"/>
  <c r="J1383" i="1"/>
  <c r="E1384" i="1" l="1"/>
  <c r="H1384" i="1"/>
  <c r="K1384" i="1"/>
  <c r="J1384" i="1"/>
  <c r="I1384" i="1"/>
  <c r="A1385" i="1" s="1"/>
  <c r="F1384" i="1"/>
  <c r="D1384" i="1"/>
  <c r="B1384" i="1"/>
  <c r="L1384" i="1"/>
  <c r="C1384" i="1"/>
  <c r="I1385" i="1" l="1"/>
  <c r="A1386" i="1" s="1"/>
  <c r="F1385" i="1"/>
  <c r="H1385" i="1"/>
  <c r="B1385" i="1"/>
  <c r="C1385" i="1"/>
  <c r="J1385" i="1"/>
  <c r="E1385" i="1"/>
  <c r="D1385" i="1"/>
  <c r="K1385" i="1"/>
  <c r="L1385" i="1"/>
  <c r="E1386" i="1" l="1"/>
  <c r="H1386" i="1"/>
  <c r="K1386" i="1"/>
  <c r="C1386" i="1"/>
  <c r="I1386" i="1"/>
  <c r="A1387" i="1" s="1"/>
  <c r="F1386" i="1"/>
  <c r="D1386" i="1"/>
  <c r="B1386" i="1"/>
  <c r="J1386" i="1"/>
  <c r="L1386" i="1"/>
  <c r="I1387" i="1" l="1"/>
  <c r="A1388" i="1" s="1"/>
  <c r="F1387" i="1"/>
  <c r="D1387" i="1"/>
  <c r="K1387" i="1"/>
  <c r="L1387" i="1"/>
  <c r="C1387" i="1"/>
  <c r="E1387" i="1"/>
  <c r="H1387" i="1"/>
  <c r="B1387" i="1"/>
  <c r="J1387" i="1"/>
  <c r="E1388" i="1" l="1"/>
  <c r="H1388" i="1"/>
  <c r="K1388" i="1"/>
  <c r="J1388" i="1"/>
  <c r="I1388" i="1"/>
  <c r="A1389" i="1" s="1"/>
  <c r="F1388" i="1"/>
  <c r="D1388" i="1"/>
  <c r="B1388" i="1"/>
  <c r="L1388" i="1"/>
  <c r="C1388" i="1"/>
  <c r="I1389" i="1" l="1"/>
  <c r="A1390" i="1" s="1"/>
  <c r="F1389" i="1"/>
  <c r="H1389" i="1"/>
  <c r="B1389" i="1"/>
  <c r="C1389" i="1"/>
  <c r="J1389" i="1"/>
  <c r="E1389" i="1"/>
  <c r="D1389" i="1"/>
  <c r="K1389" i="1"/>
  <c r="L1389" i="1"/>
  <c r="E1390" i="1" l="1"/>
  <c r="H1390" i="1"/>
  <c r="K1390" i="1"/>
  <c r="C1390" i="1"/>
  <c r="I1390" i="1"/>
  <c r="A1391" i="1" s="1"/>
  <c r="F1390" i="1"/>
  <c r="D1390" i="1"/>
  <c r="B1390" i="1"/>
  <c r="J1390" i="1"/>
  <c r="L1390" i="1"/>
  <c r="I1391" i="1" l="1"/>
  <c r="A1392" i="1" s="1"/>
  <c r="F1391" i="1"/>
  <c r="D1391" i="1"/>
  <c r="K1391" i="1"/>
  <c r="L1391" i="1"/>
  <c r="C1391" i="1"/>
  <c r="E1391" i="1"/>
  <c r="B1391" i="1"/>
  <c r="H1391" i="1"/>
  <c r="J1391" i="1"/>
  <c r="E1392" i="1" l="1"/>
  <c r="H1392" i="1"/>
  <c r="K1392" i="1"/>
  <c r="J1392" i="1"/>
  <c r="I1392" i="1"/>
  <c r="A1393" i="1" s="1"/>
  <c r="F1392" i="1"/>
  <c r="D1392" i="1"/>
  <c r="B1392" i="1"/>
  <c r="L1392" i="1"/>
  <c r="C1392" i="1"/>
  <c r="I1393" i="1" l="1"/>
  <c r="A1394" i="1" s="1"/>
  <c r="F1393" i="1"/>
  <c r="H1393" i="1"/>
  <c r="B1393" i="1"/>
  <c r="C1393" i="1"/>
  <c r="J1393" i="1"/>
  <c r="E1393" i="1"/>
  <c r="D1393" i="1"/>
  <c r="K1393" i="1"/>
  <c r="L1393" i="1"/>
  <c r="E1394" i="1" l="1"/>
  <c r="H1394" i="1"/>
  <c r="K1394" i="1"/>
  <c r="C1394" i="1"/>
  <c r="I1394" i="1"/>
  <c r="A1395" i="1" s="1"/>
  <c r="F1394" i="1"/>
  <c r="D1394" i="1"/>
  <c r="B1394" i="1"/>
  <c r="J1394" i="1"/>
  <c r="L1394" i="1"/>
  <c r="I1395" i="1" l="1"/>
  <c r="A1396" i="1" s="1"/>
  <c r="F1395" i="1"/>
  <c r="D1395" i="1"/>
  <c r="H1395" i="1"/>
  <c r="L1395" i="1"/>
  <c r="C1395" i="1"/>
  <c r="E1395" i="1"/>
  <c r="K1395" i="1"/>
  <c r="B1395" i="1"/>
  <c r="J1395" i="1"/>
  <c r="E1396" i="1" l="1"/>
  <c r="H1396" i="1"/>
  <c r="K1396" i="1"/>
  <c r="J1396" i="1"/>
  <c r="I1396" i="1"/>
  <c r="A1397" i="1" s="1"/>
  <c r="F1396" i="1"/>
  <c r="D1396" i="1"/>
  <c r="B1396" i="1"/>
  <c r="L1396" i="1"/>
  <c r="C1396" i="1"/>
  <c r="I1397" i="1" l="1"/>
  <c r="A1398" i="1" s="1"/>
  <c r="F1397" i="1"/>
  <c r="H1397" i="1"/>
  <c r="K1397" i="1"/>
  <c r="C1397" i="1"/>
  <c r="J1397" i="1"/>
  <c r="E1397" i="1"/>
  <c r="D1397" i="1"/>
  <c r="B1397" i="1"/>
  <c r="L1397" i="1"/>
  <c r="E1398" i="1" l="1"/>
  <c r="H1398" i="1"/>
  <c r="K1398" i="1"/>
  <c r="C1398" i="1"/>
  <c r="I1398" i="1"/>
  <c r="A1399" i="1" s="1"/>
  <c r="F1398" i="1"/>
  <c r="D1398" i="1"/>
  <c r="B1398" i="1"/>
  <c r="J1398" i="1"/>
  <c r="L1398" i="1"/>
  <c r="I1399" i="1" l="1"/>
  <c r="A1400" i="1" s="1"/>
  <c r="F1399" i="1"/>
  <c r="D1399" i="1"/>
  <c r="K1399" i="1"/>
  <c r="L1399" i="1"/>
  <c r="C1399" i="1"/>
  <c r="E1399" i="1"/>
  <c r="H1399" i="1"/>
  <c r="B1399" i="1"/>
  <c r="J1399" i="1"/>
  <c r="E1400" i="1" l="1"/>
  <c r="H1400" i="1"/>
  <c r="K1400" i="1"/>
  <c r="J1400" i="1"/>
  <c r="I1400" i="1"/>
  <c r="A1401" i="1" s="1"/>
  <c r="F1400" i="1"/>
  <c r="D1400" i="1"/>
  <c r="B1400" i="1"/>
  <c r="L1400" i="1"/>
  <c r="C1400" i="1"/>
  <c r="I1401" i="1" l="1"/>
  <c r="A1402" i="1" s="1"/>
  <c r="F1401" i="1"/>
  <c r="H1401" i="1"/>
  <c r="B1401" i="1"/>
  <c r="C1401" i="1"/>
  <c r="J1401" i="1"/>
  <c r="E1401" i="1"/>
  <c r="D1401" i="1"/>
  <c r="K1401" i="1"/>
  <c r="L1401" i="1"/>
  <c r="E1402" i="1" l="1"/>
  <c r="H1402" i="1"/>
  <c r="K1402" i="1"/>
  <c r="C1402" i="1"/>
  <c r="I1402" i="1"/>
  <c r="A1403" i="1" s="1"/>
  <c r="F1402" i="1"/>
  <c r="D1402" i="1"/>
  <c r="B1402" i="1"/>
  <c r="J1402" i="1"/>
  <c r="L1402" i="1"/>
  <c r="I1403" i="1" l="1"/>
  <c r="A1404" i="1" s="1"/>
  <c r="F1403" i="1"/>
  <c r="D1403" i="1"/>
  <c r="H1403" i="1"/>
  <c r="L1403" i="1"/>
  <c r="C1403" i="1"/>
  <c r="E1403" i="1"/>
  <c r="K1403" i="1"/>
  <c r="B1403" i="1"/>
  <c r="J1403" i="1"/>
  <c r="E1404" i="1" l="1"/>
  <c r="H1404" i="1"/>
  <c r="K1404" i="1"/>
  <c r="J1404" i="1"/>
  <c r="I1404" i="1"/>
  <c r="A1405" i="1" s="1"/>
  <c r="F1404" i="1"/>
  <c r="D1404" i="1"/>
  <c r="B1404" i="1"/>
  <c r="L1404" i="1"/>
  <c r="C1404" i="1"/>
  <c r="I1405" i="1" l="1"/>
  <c r="A1406" i="1" s="1"/>
  <c r="F1405" i="1"/>
  <c r="H1405" i="1"/>
  <c r="B1405" i="1"/>
  <c r="C1405" i="1"/>
  <c r="J1405" i="1"/>
  <c r="E1405" i="1"/>
  <c r="D1405" i="1"/>
  <c r="K1405" i="1"/>
  <c r="L1405" i="1"/>
  <c r="E1406" i="1" l="1"/>
  <c r="H1406" i="1"/>
  <c r="K1406" i="1"/>
  <c r="C1406" i="1"/>
  <c r="I1406" i="1"/>
  <c r="A1407" i="1" s="1"/>
  <c r="F1406" i="1"/>
  <c r="D1406" i="1"/>
  <c r="B1406" i="1"/>
  <c r="J1406" i="1"/>
  <c r="L1406" i="1"/>
  <c r="I1407" i="1" l="1"/>
  <c r="A1408" i="1" s="1"/>
  <c r="F1407" i="1"/>
  <c r="D1407" i="1"/>
  <c r="K1407" i="1"/>
  <c r="L1407" i="1"/>
  <c r="C1407" i="1"/>
  <c r="E1407" i="1"/>
  <c r="B1407" i="1"/>
  <c r="H1407" i="1"/>
  <c r="J1407" i="1"/>
  <c r="E1408" i="1" l="1"/>
  <c r="H1408" i="1"/>
  <c r="K1408" i="1"/>
  <c r="J1408" i="1"/>
  <c r="I1408" i="1"/>
  <c r="A1409" i="1" s="1"/>
  <c r="F1408" i="1"/>
  <c r="D1408" i="1"/>
  <c r="B1408" i="1"/>
  <c r="L1408" i="1"/>
  <c r="C1408" i="1"/>
  <c r="I1409" i="1" l="1"/>
  <c r="A1410" i="1" s="1"/>
  <c r="F1409" i="1"/>
  <c r="H1409" i="1"/>
  <c r="B1409" i="1"/>
  <c r="C1409" i="1"/>
  <c r="J1409" i="1"/>
  <c r="E1409" i="1"/>
  <c r="D1409" i="1"/>
  <c r="K1409" i="1"/>
  <c r="L1409" i="1"/>
  <c r="E1410" i="1" l="1"/>
  <c r="H1410" i="1"/>
  <c r="K1410" i="1"/>
  <c r="C1410" i="1"/>
  <c r="I1410" i="1"/>
  <c r="A1411" i="1" s="1"/>
  <c r="F1410" i="1"/>
  <c r="D1410" i="1"/>
  <c r="B1410" i="1"/>
  <c r="J1410" i="1"/>
  <c r="L1410" i="1"/>
  <c r="I1411" i="1" l="1"/>
  <c r="A1412" i="1" s="1"/>
  <c r="F1411" i="1"/>
  <c r="D1411" i="1"/>
  <c r="H1411" i="1"/>
  <c r="L1411" i="1"/>
  <c r="C1411" i="1"/>
  <c r="E1411" i="1"/>
  <c r="K1411" i="1"/>
  <c r="B1411" i="1"/>
  <c r="J1411" i="1"/>
  <c r="E1412" i="1" l="1"/>
  <c r="H1412" i="1"/>
  <c r="K1412" i="1"/>
  <c r="J1412" i="1"/>
  <c r="I1412" i="1"/>
  <c r="A1413" i="1" s="1"/>
  <c r="F1412" i="1"/>
  <c r="D1412" i="1"/>
  <c r="B1412" i="1"/>
  <c r="L1412" i="1"/>
  <c r="C1412" i="1"/>
  <c r="I1413" i="1" l="1"/>
  <c r="A1414" i="1" s="1"/>
  <c r="F1413" i="1"/>
  <c r="H1413" i="1"/>
  <c r="K1413" i="1"/>
  <c r="C1413" i="1"/>
  <c r="J1413" i="1"/>
  <c r="E1413" i="1"/>
  <c r="D1413" i="1"/>
  <c r="B1413" i="1"/>
  <c r="L1413" i="1"/>
  <c r="E1414" i="1" l="1"/>
  <c r="H1414" i="1"/>
  <c r="K1414" i="1"/>
  <c r="C1414" i="1"/>
  <c r="I1414" i="1"/>
  <c r="A1415" i="1" s="1"/>
  <c r="F1414" i="1"/>
  <c r="D1414" i="1"/>
  <c r="B1414" i="1"/>
  <c r="J1414" i="1"/>
  <c r="L1414" i="1"/>
  <c r="I1415" i="1" l="1"/>
  <c r="A1416" i="1" s="1"/>
  <c r="F1415" i="1"/>
  <c r="D1415" i="1"/>
  <c r="K1415" i="1"/>
  <c r="L1415" i="1"/>
  <c r="C1415" i="1"/>
  <c r="E1415" i="1"/>
  <c r="H1415" i="1"/>
  <c r="B1415" i="1"/>
  <c r="J1415" i="1"/>
  <c r="E1416" i="1" l="1"/>
  <c r="H1416" i="1"/>
  <c r="K1416" i="1"/>
  <c r="J1416" i="1"/>
  <c r="I1416" i="1"/>
  <c r="A1417" i="1" s="1"/>
  <c r="F1416" i="1"/>
  <c r="D1416" i="1"/>
  <c r="B1416" i="1"/>
  <c r="L1416" i="1"/>
  <c r="C1416" i="1"/>
  <c r="I1417" i="1" l="1"/>
  <c r="A1418" i="1" s="1"/>
  <c r="F1417" i="1"/>
  <c r="H1417" i="1"/>
  <c r="B1417" i="1"/>
  <c r="C1417" i="1"/>
  <c r="J1417" i="1"/>
  <c r="E1417" i="1"/>
  <c r="D1417" i="1"/>
  <c r="K1417" i="1"/>
  <c r="L1417" i="1"/>
  <c r="E1418" i="1" l="1"/>
  <c r="H1418" i="1"/>
  <c r="K1418" i="1"/>
  <c r="C1418" i="1"/>
  <c r="I1418" i="1"/>
  <c r="A1419" i="1" s="1"/>
  <c r="F1418" i="1"/>
  <c r="D1418" i="1"/>
  <c r="B1418" i="1"/>
  <c r="J1418" i="1"/>
  <c r="L1418" i="1"/>
  <c r="I1419" i="1" l="1"/>
  <c r="A1420" i="1" s="1"/>
  <c r="F1419" i="1"/>
  <c r="D1419" i="1"/>
  <c r="H1419" i="1"/>
  <c r="L1419" i="1"/>
  <c r="C1419" i="1"/>
  <c r="E1419" i="1"/>
  <c r="K1419" i="1"/>
  <c r="B1419" i="1"/>
  <c r="J1419" i="1"/>
  <c r="E1420" i="1" l="1"/>
  <c r="H1420" i="1"/>
  <c r="K1420" i="1"/>
  <c r="J1420" i="1"/>
  <c r="I1420" i="1"/>
  <c r="A1421" i="1" s="1"/>
  <c r="F1420" i="1"/>
  <c r="D1420" i="1"/>
  <c r="B1420" i="1"/>
  <c r="L1420" i="1"/>
  <c r="C1420" i="1"/>
  <c r="I1421" i="1" l="1"/>
  <c r="A1422" i="1" s="1"/>
  <c r="F1421" i="1"/>
  <c r="H1421" i="1"/>
  <c r="B1421" i="1"/>
  <c r="C1421" i="1"/>
  <c r="J1421" i="1"/>
  <c r="E1421" i="1"/>
  <c r="D1421" i="1"/>
  <c r="K1421" i="1"/>
  <c r="L1421" i="1"/>
  <c r="E1422" i="1" l="1"/>
  <c r="H1422" i="1"/>
  <c r="K1422" i="1"/>
  <c r="C1422" i="1"/>
  <c r="I1422" i="1"/>
  <c r="A1423" i="1" s="1"/>
  <c r="F1422" i="1"/>
  <c r="D1422" i="1"/>
  <c r="B1422" i="1"/>
  <c r="J1422" i="1"/>
  <c r="L1422" i="1"/>
  <c r="I1423" i="1" l="1"/>
  <c r="A1424" i="1" s="1"/>
  <c r="F1423" i="1"/>
  <c r="D1423" i="1"/>
  <c r="K1423" i="1"/>
  <c r="L1423" i="1"/>
  <c r="C1423" i="1"/>
  <c r="E1423" i="1"/>
  <c r="B1423" i="1"/>
  <c r="H1423" i="1"/>
  <c r="J1423" i="1"/>
  <c r="E1424" i="1" l="1"/>
  <c r="H1424" i="1"/>
  <c r="K1424" i="1"/>
  <c r="J1424" i="1"/>
  <c r="I1424" i="1"/>
  <c r="A1425" i="1" s="1"/>
  <c r="F1424" i="1"/>
  <c r="D1424" i="1"/>
  <c r="B1424" i="1"/>
  <c r="L1424" i="1"/>
  <c r="C1424" i="1"/>
  <c r="I1425" i="1" l="1"/>
  <c r="A1426" i="1" s="1"/>
  <c r="F1425" i="1"/>
  <c r="H1425" i="1"/>
  <c r="B1425" i="1"/>
  <c r="C1425" i="1"/>
  <c r="J1425" i="1"/>
  <c r="E1425" i="1"/>
  <c r="D1425" i="1"/>
  <c r="K1425" i="1"/>
  <c r="L1425" i="1"/>
  <c r="E1426" i="1" l="1"/>
  <c r="H1426" i="1"/>
  <c r="K1426" i="1"/>
  <c r="C1426" i="1"/>
  <c r="I1426" i="1"/>
  <c r="A1427" i="1" s="1"/>
  <c r="F1426" i="1"/>
  <c r="D1426" i="1"/>
  <c r="B1426" i="1"/>
  <c r="J1426" i="1"/>
  <c r="L1426" i="1"/>
  <c r="I1427" i="1" l="1"/>
  <c r="A1428" i="1" s="1"/>
  <c r="F1427" i="1"/>
  <c r="D1427" i="1"/>
  <c r="H1427" i="1"/>
  <c r="L1427" i="1"/>
  <c r="C1427" i="1"/>
  <c r="E1427" i="1"/>
  <c r="K1427" i="1"/>
  <c r="B1427" i="1"/>
  <c r="J1427" i="1"/>
  <c r="E1428" i="1" l="1"/>
  <c r="H1428" i="1"/>
  <c r="K1428" i="1"/>
  <c r="J1428" i="1"/>
  <c r="I1428" i="1"/>
  <c r="A1429" i="1" s="1"/>
  <c r="F1428" i="1"/>
  <c r="D1428" i="1"/>
  <c r="B1428" i="1"/>
  <c r="L1428" i="1"/>
  <c r="C1428" i="1"/>
  <c r="I1429" i="1" l="1"/>
  <c r="A1430" i="1" s="1"/>
  <c r="F1429" i="1"/>
  <c r="H1429" i="1"/>
  <c r="K1429" i="1"/>
  <c r="C1429" i="1"/>
  <c r="J1429" i="1"/>
  <c r="E1429" i="1"/>
  <c r="D1429" i="1"/>
  <c r="B1429" i="1"/>
  <c r="L1429" i="1"/>
  <c r="E1430" i="1" l="1"/>
  <c r="H1430" i="1"/>
  <c r="K1430" i="1"/>
  <c r="C1430" i="1"/>
  <c r="I1430" i="1"/>
  <c r="A1431" i="1" s="1"/>
  <c r="F1430" i="1"/>
  <c r="D1430" i="1"/>
  <c r="B1430" i="1"/>
  <c r="J1430" i="1"/>
  <c r="L1430" i="1"/>
  <c r="I1431" i="1" l="1"/>
  <c r="A1432" i="1" s="1"/>
  <c r="F1431" i="1"/>
  <c r="D1431" i="1"/>
  <c r="K1431" i="1"/>
  <c r="L1431" i="1"/>
  <c r="C1431" i="1"/>
  <c r="E1431" i="1"/>
  <c r="H1431" i="1"/>
  <c r="B1431" i="1"/>
  <c r="J1431" i="1"/>
  <c r="E1432" i="1" l="1"/>
  <c r="H1432" i="1"/>
  <c r="K1432" i="1"/>
  <c r="J1432" i="1"/>
  <c r="I1432" i="1"/>
  <c r="A1433" i="1" s="1"/>
  <c r="F1432" i="1"/>
  <c r="D1432" i="1"/>
  <c r="B1432" i="1"/>
  <c r="L1432" i="1"/>
  <c r="C1432" i="1"/>
  <c r="I1433" i="1" l="1"/>
  <c r="A1434" i="1" s="1"/>
  <c r="F1433" i="1"/>
  <c r="H1433" i="1"/>
  <c r="B1433" i="1"/>
  <c r="C1433" i="1"/>
  <c r="J1433" i="1"/>
  <c r="E1433" i="1"/>
  <c r="D1433" i="1"/>
  <c r="K1433" i="1"/>
  <c r="L1433" i="1"/>
  <c r="E1434" i="1" l="1"/>
  <c r="H1434" i="1"/>
  <c r="K1434" i="1"/>
  <c r="C1434" i="1"/>
  <c r="I1434" i="1"/>
  <c r="A1435" i="1" s="1"/>
  <c r="F1434" i="1"/>
  <c r="D1434" i="1"/>
  <c r="B1434" i="1"/>
  <c r="J1434" i="1"/>
  <c r="L1434" i="1"/>
  <c r="I1435" i="1" l="1"/>
  <c r="A1436" i="1" s="1"/>
  <c r="F1435" i="1"/>
  <c r="D1435" i="1"/>
  <c r="H1435" i="1"/>
  <c r="L1435" i="1"/>
  <c r="C1435" i="1"/>
  <c r="E1435" i="1"/>
  <c r="K1435" i="1"/>
  <c r="B1435" i="1"/>
  <c r="J1435" i="1"/>
  <c r="E1436" i="1" l="1"/>
  <c r="H1436" i="1"/>
  <c r="K1436" i="1"/>
  <c r="J1436" i="1"/>
  <c r="I1436" i="1"/>
  <c r="A1437" i="1" s="1"/>
  <c r="F1436" i="1"/>
  <c r="D1436" i="1"/>
  <c r="B1436" i="1"/>
  <c r="L1436" i="1"/>
  <c r="C1436" i="1"/>
  <c r="I1437" i="1" l="1"/>
  <c r="A1438" i="1" s="1"/>
  <c r="F1437" i="1"/>
  <c r="H1437" i="1"/>
  <c r="B1437" i="1"/>
  <c r="C1437" i="1"/>
  <c r="J1437" i="1"/>
  <c r="E1437" i="1"/>
  <c r="D1437" i="1"/>
  <c r="K1437" i="1"/>
  <c r="L1437" i="1"/>
  <c r="E1438" i="1" l="1"/>
  <c r="H1438" i="1"/>
  <c r="K1438" i="1"/>
  <c r="C1438" i="1"/>
  <c r="I1438" i="1"/>
  <c r="A1439" i="1" s="1"/>
  <c r="F1438" i="1"/>
  <c r="D1438" i="1"/>
  <c r="B1438" i="1"/>
  <c r="J1438" i="1"/>
  <c r="L1438" i="1"/>
  <c r="I1439" i="1" l="1"/>
  <c r="A1440" i="1" s="1"/>
  <c r="F1439" i="1"/>
  <c r="D1439" i="1"/>
  <c r="K1439" i="1"/>
  <c r="L1439" i="1"/>
  <c r="C1439" i="1"/>
  <c r="E1439" i="1"/>
  <c r="B1439" i="1"/>
  <c r="H1439" i="1"/>
  <c r="J1439" i="1"/>
  <c r="E1440" i="1" l="1"/>
  <c r="H1440" i="1"/>
  <c r="K1440" i="1"/>
  <c r="J1440" i="1"/>
  <c r="I1440" i="1"/>
  <c r="A1441" i="1" s="1"/>
  <c r="F1440" i="1"/>
  <c r="D1440" i="1"/>
  <c r="B1440" i="1"/>
  <c r="L1440" i="1"/>
  <c r="C1440" i="1"/>
  <c r="I1441" i="1" l="1"/>
  <c r="A1442" i="1" s="1"/>
  <c r="F1441" i="1"/>
  <c r="H1441" i="1"/>
  <c r="B1441" i="1"/>
  <c r="C1441" i="1"/>
  <c r="J1441" i="1"/>
  <c r="E1441" i="1"/>
  <c r="D1441" i="1"/>
  <c r="K1441" i="1"/>
  <c r="L1441" i="1"/>
  <c r="E1442" i="1" l="1"/>
  <c r="H1442" i="1"/>
  <c r="K1442" i="1"/>
  <c r="C1442" i="1"/>
  <c r="I1442" i="1"/>
  <c r="A1443" i="1" s="1"/>
  <c r="F1442" i="1"/>
  <c r="D1442" i="1"/>
  <c r="B1442" i="1"/>
  <c r="J1442" i="1"/>
  <c r="L1442" i="1"/>
  <c r="I1443" i="1" l="1"/>
  <c r="A1444" i="1" s="1"/>
  <c r="F1443" i="1"/>
  <c r="D1443" i="1"/>
  <c r="B1443" i="1"/>
  <c r="L1443" i="1"/>
  <c r="C1443" i="1"/>
  <c r="E1443" i="1"/>
  <c r="K1443" i="1"/>
  <c r="H1443" i="1"/>
  <c r="J1443" i="1"/>
  <c r="E1444" i="1" l="1"/>
  <c r="B1444" i="1"/>
  <c r="K1444" i="1"/>
  <c r="J1444" i="1"/>
  <c r="I1444" i="1"/>
  <c r="A1445" i="1" s="1"/>
  <c r="F1444" i="1"/>
  <c r="D1444" i="1"/>
  <c r="H1444" i="1"/>
  <c r="L1444" i="1"/>
  <c r="C1444" i="1"/>
  <c r="I1445" i="1" l="1"/>
  <c r="A1446" i="1" s="1"/>
  <c r="F1445" i="1"/>
  <c r="H1445" i="1"/>
  <c r="K1445" i="1"/>
  <c r="C1445" i="1"/>
  <c r="J1445" i="1"/>
  <c r="E1445" i="1"/>
  <c r="D1445" i="1"/>
  <c r="B1445" i="1"/>
  <c r="L1445" i="1"/>
  <c r="E1446" i="1" l="1"/>
  <c r="H1446" i="1"/>
  <c r="K1446" i="1"/>
  <c r="C1446" i="1"/>
  <c r="I1446" i="1"/>
  <c r="A1447" i="1" s="1"/>
  <c r="F1446" i="1"/>
  <c r="D1446" i="1"/>
  <c r="B1446" i="1"/>
  <c r="J1446" i="1"/>
  <c r="L1446" i="1"/>
  <c r="I1447" i="1" l="1"/>
  <c r="A1448" i="1" s="1"/>
  <c r="F1447" i="1"/>
  <c r="D1447" i="1"/>
  <c r="H1447" i="1"/>
  <c r="L1447" i="1"/>
  <c r="C1447" i="1"/>
  <c r="E1447" i="1"/>
  <c r="K1447" i="1"/>
  <c r="B1447" i="1"/>
  <c r="J1447" i="1"/>
  <c r="E1448" i="1" l="1"/>
  <c r="H1448" i="1"/>
  <c r="K1448" i="1"/>
  <c r="J1448" i="1"/>
  <c r="I1448" i="1"/>
  <c r="A1449" i="1" s="1"/>
  <c r="F1448" i="1"/>
  <c r="D1448" i="1"/>
  <c r="B1448" i="1"/>
  <c r="L1448" i="1"/>
  <c r="C1448" i="1"/>
  <c r="I1449" i="1" l="1"/>
  <c r="A1450" i="1" s="1"/>
  <c r="F1449" i="1"/>
  <c r="H1449" i="1"/>
  <c r="B1449" i="1"/>
  <c r="C1449" i="1"/>
  <c r="J1449" i="1"/>
  <c r="E1449" i="1"/>
  <c r="D1449" i="1"/>
  <c r="K1449" i="1"/>
  <c r="L1449" i="1"/>
  <c r="E1450" i="1" l="1"/>
  <c r="H1450" i="1"/>
  <c r="K1450" i="1"/>
  <c r="C1450" i="1"/>
  <c r="I1450" i="1"/>
  <c r="A1451" i="1" s="1"/>
  <c r="F1450" i="1"/>
  <c r="D1450" i="1"/>
  <c r="B1450" i="1"/>
  <c r="J1450" i="1"/>
  <c r="L1450" i="1"/>
  <c r="I1451" i="1" l="1"/>
  <c r="A1452" i="1" s="1"/>
  <c r="F1451" i="1"/>
  <c r="D1451" i="1"/>
  <c r="H1451" i="1"/>
  <c r="L1451" i="1"/>
  <c r="C1451" i="1"/>
  <c r="E1451" i="1"/>
  <c r="K1451" i="1"/>
  <c r="B1451" i="1"/>
  <c r="J1451" i="1"/>
  <c r="E1452" i="1" l="1"/>
  <c r="H1452" i="1"/>
  <c r="K1452" i="1"/>
  <c r="J1452" i="1"/>
  <c r="I1452" i="1"/>
  <c r="A1453" i="1" s="1"/>
  <c r="F1452" i="1"/>
  <c r="D1452" i="1"/>
  <c r="B1452" i="1"/>
  <c r="L1452" i="1"/>
  <c r="C1452" i="1"/>
  <c r="I1453" i="1" l="1"/>
  <c r="A1454" i="1" s="1"/>
  <c r="F1453" i="1"/>
  <c r="H1453" i="1"/>
  <c r="B1453" i="1"/>
  <c r="C1453" i="1"/>
  <c r="J1453" i="1"/>
  <c r="E1453" i="1"/>
  <c r="D1453" i="1"/>
  <c r="K1453" i="1"/>
  <c r="L1453" i="1"/>
  <c r="E1454" i="1" l="1"/>
  <c r="H1454" i="1"/>
  <c r="K1454" i="1"/>
  <c r="C1454" i="1"/>
  <c r="I1454" i="1"/>
  <c r="A1455" i="1" s="1"/>
  <c r="F1454" i="1"/>
  <c r="D1454" i="1"/>
  <c r="B1454" i="1"/>
  <c r="J1454" i="1"/>
  <c r="L1454" i="1"/>
  <c r="I1455" i="1" l="1"/>
  <c r="A1456" i="1" s="1"/>
  <c r="F1455" i="1"/>
  <c r="D1455" i="1"/>
  <c r="K1455" i="1"/>
  <c r="L1455" i="1"/>
  <c r="C1455" i="1"/>
  <c r="E1455" i="1"/>
  <c r="B1455" i="1"/>
  <c r="H1455" i="1"/>
  <c r="J1455" i="1"/>
  <c r="E1456" i="1" l="1"/>
  <c r="H1456" i="1"/>
  <c r="K1456" i="1"/>
  <c r="J1456" i="1"/>
  <c r="I1456" i="1"/>
  <c r="A1457" i="1" s="1"/>
  <c r="F1456" i="1"/>
  <c r="D1456" i="1"/>
  <c r="B1456" i="1"/>
  <c r="L1456" i="1"/>
  <c r="C1456" i="1"/>
  <c r="I1457" i="1" l="1"/>
  <c r="A1458" i="1" s="1"/>
  <c r="F1457" i="1"/>
  <c r="H1457" i="1"/>
  <c r="B1457" i="1"/>
  <c r="C1457" i="1"/>
  <c r="J1457" i="1"/>
  <c r="E1457" i="1"/>
  <c r="D1457" i="1"/>
  <c r="K1457" i="1"/>
  <c r="L1457" i="1"/>
  <c r="E1458" i="1" l="1"/>
  <c r="H1458" i="1"/>
  <c r="K1458" i="1"/>
  <c r="C1458" i="1"/>
  <c r="I1458" i="1"/>
  <c r="A1459" i="1" s="1"/>
  <c r="F1458" i="1"/>
  <c r="D1458" i="1"/>
  <c r="B1458" i="1"/>
  <c r="J1458" i="1"/>
  <c r="L1458" i="1"/>
  <c r="I1459" i="1" l="1"/>
  <c r="A1460" i="1" s="1"/>
  <c r="F1459" i="1"/>
  <c r="D1459" i="1"/>
  <c r="B1459" i="1"/>
  <c r="L1459" i="1"/>
  <c r="C1459" i="1"/>
  <c r="E1459" i="1"/>
  <c r="K1459" i="1"/>
  <c r="H1459" i="1"/>
  <c r="J1459" i="1"/>
  <c r="E1460" i="1" l="1"/>
  <c r="B1460" i="1"/>
  <c r="K1460" i="1"/>
  <c r="J1460" i="1"/>
  <c r="I1460" i="1"/>
  <c r="A1461" i="1" s="1"/>
  <c r="F1460" i="1"/>
  <c r="D1460" i="1"/>
  <c r="H1460" i="1"/>
  <c r="L1460" i="1"/>
  <c r="C1460" i="1"/>
  <c r="I1461" i="1" l="1"/>
  <c r="A1462" i="1" s="1"/>
  <c r="F1461" i="1"/>
  <c r="H1461" i="1"/>
  <c r="K1461" i="1"/>
  <c r="C1461" i="1"/>
  <c r="J1461" i="1"/>
  <c r="E1461" i="1"/>
  <c r="D1461" i="1"/>
  <c r="B1461" i="1"/>
  <c r="L1461" i="1"/>
  <c r="E1462" i="1" l="1"/>
  <c r="H1462" i="1"/>
  <c r="K1462" i="1"/>
  <c r="C1462" i="1"/>
  <c r="I1462" i="1"/>
  <c r="A1463" i="1" s="1"/>
  <c r="F1462" i="1"/>
  <c r="D1462" i="1"/>
  <c r="B1462" i="1"/>
  <c r="J1462" i="1"/>
  <c r="L1462" i="1"/>
  <c r="I1463" i="1" l="1"/>
  <c r="A1464" i="1" s="1"/>
  <c r="F1463" i="1"/>
  <c r="D1463" i="1"/>
  <c r="H1463" i="1"/>
  <c r="L1463" i="1"/>
  <c r="C1463" i="1"/>
  <c r="E1463" i="1"/>
  <c r="K1463" i="1"/>
  <c r="B1463" i="1"/>
  <c r="J1463" i="1"/>
  <c r="E1464" i="1" l="1"/>
  <c r="H1464" i="1"/>
  <c r="K1464" i="1"/>
  <c r="J1464" i="1"/>
  <c r="I1464" i="1"/>
  <c r="A1465" i="1" s="1"/>
  <c r="F1464" i="1"/>
  <c r="D1464" i="1"/>
  <c r="B1464" i="1"/>
  <c r="L1464" i="1"/>
  <c r="C1464" i="1"/>
  <c r="I1465" i="1" l="1"/>
  <c r="A1466" i="1" s="1"/>
  <c r="F1465" i="1"/>
  <c r="H1465" i="1"/>
  <c r="B1465" i="1"/>
  <c r="C1465" i="1"/>
  <c r="J1465" i="1"/>
  <c r="E1465" i="1"/>
  <c r="D1465" i="1"/>
  <c r="K1465" i="1"/>
  <c r="L1465" i="1"/>
  <c r="E1466" i="1" l="1"/>
  <c r="H1466" i="1"/>
  <c r="K1466" i="1"/>
  <c r="C1466" i="1"/>
  <c r="I1466" i="1"/>
  <c r="A1467" i="1" s="1"/>
  <c r="F1466" i="1"/>
  <c r="D1466" i="1"/>
  <c r="B1466" i="1"/>
  <c r="J1466" i="1"/>
  <c r="L1466" i="1"/>
  <c r="I1467" i="1" l="1"/>
  <c r="A1468" i="1" s="1"/>
  <c r="F1467" i="1"/>
  <c r="D1467" i="1"/>
  <c r="H1467" i="1"/>
  <c r="L1467" i="1"/>
  <c r="C1467" i="1"/>
  <c r="E1467" i="1"/>
  <c r="K1467" i="1"/>
  <c r="B1467" i="1"/>
  <c r="J1467" i="1"/>
  <c r="E1468" i="1" l="1"/>
  <c r="H1468" i="1"/>
  <c r="K1468" i="1"/>
  <c r="J1468" i="1"/>
  <c r="I1468" i="1"/>
  <c r="A1469" i="1" s="1"/>
  <c r="F1468" i="1"/>
  <c r="D1468" i="1"/>
  <c r="B1468" i="1"/>
  <c r="L1468" i="1"/>
  <c r="C1468" i="1"/>
  <c r="I1469" i="1" l="1"/>
  <c r="A1470" i="1" s="1"/>
  <c r="F1469" i="1"/>
  <c r="H1469" i="1"/>
  <c r="B1469" i="1"/>
  <c r="C1469" i="1"/>
  <c r="J1469" i="1"/>
  <c r="E1469" i="1"/>
  <c r="D1469" i="1"/>
  <c r="K1469" i="1"/>
  <c r="L1469" i="1"/>
  <c r="E1470" i="1" l="1"/>
  <c r="H1470" i="1"/>
  <c r="K1470" i="1"/>
  <c r="C1470" i="1"/>
  <c r="I1470" i="1"/>
  <c r="A1471" i="1" s="1"/>
  <c r="F1470" i="1"/>
  <c r="D1470" i="1"/>
  <c r="B1470" i="1"/>
  <c r="J1470" i="1"/>
  <c r="L1470" i="1"/>
  <c r="I1471" i="1" l="1"/>
  <c r="A1472" i="1" s="1"/>
  <c r="F1471" i="1"/>
  <c r="D1471" i="1"/>
  <c r="K1471" i="1"/>
  <c r="L1471" i="1"/>
  <c r="C1471" i="1"/>
  <c r="E1471" i="1"/>
  <c r="B1471" i="1"/>
  <c r="H1471" i="1"/>
  <c r="J1471" i="1"/>
  <c r="E1472" i="1" l="1"/>
  <c r="H1472" i="1"/>
  <c r="K1472" i="1"/>
  <c r="J1472" i="1"/>
  <c r="I1472" i="1"/>
  <c r="A1473" i="1" s="1"/>
  <c r="F1472" i="1"/>
  <c r="D1472" i="1"/>
  <c r="B1472" i="1"/>
  <c r="L1472" i="1"/>
  <c r="C1472" i="1"/>
  <c r="I1473" i="1" l="1"/>
  <c r="A1474" i="1" s="1"/>
  <c r="F1473" i="1"/>
  <c r="H1473" i="1"/>
  <c r="B1473" i="1"/>
  <c r="C1473" i="1"/>
  <c r="J1473" i="1"/>
  <c r="E1473" i="1"/>
  <c r="D1473" i="1"/>
  <c r="K1473" i="1"/>
  <c r="L1473" i="1"/>
  <c r="E1474" i="1" l="1"/>
  <c r="H1474" i="1"/>
  <c r="K1474" i="1"/>
  <c r="C1474" i="1"/>
  <c r="I1474" i="1"/>
  <c r="A1475" i="1" s="1"/>
  <c r="F1474" i="1"/>
  <c r="D1474" i="1"/>
  <c r="B1474" i="1"/>
  <c r="J1474" i="1"/>
  <c r="L1474" i="1"/>
  <c r="I1475" i="1" l="1"/>
  <c r="A1476" i="1" s="1"/>
  <c r="F1475" i="1"/>
  <c r="D1475" i="1"/>
  <c r="B1475" i="1"/>
  <c r="L1475" i="1"/>
  <c r="C1475" i="1"/>
  <c r="E1475" i="1"/>
  <c r="K1475" i="1"/>
  <c r="H1475" i="1"/>
  <c r="J1475" i="1"/>
  <c r="E1476" i="1" l="1"/>
  <c r="B1476" i="1"/>
  <c r="K1476" i="1"/>
  <c r="J1476" i="1"/>
  <c r="I1476" i="1"/>
  <c r="A1477" i="1" s="1"/>
  <c r="F1476" i="1"/>
  <c r="D1476" i="1"/>
  <c r="H1476" i="1"/>
  <c r="L1476" i="1"/>
  <c r="C1476" i="1"/>
  <c r="I1477" i="1" l="1"/>
  <c r="A1478" i="1" s="1"/>
  <c r="F1477" i="1"/>
  <c r="H1477" i="1"/>
  <c r="K1477" i="1"/>
  <c r="C1477" i="1"/>
  <c r="J1477" i="1"/>
  <c r="E1477" i="1"/>
  <c r="D1477" i="1"/>
  <c r="B1477" i="1"/>
  <c r="L1477" i="1"/>
  <c r="E1478" i="1" l="1"/>
  <c r="H1478" i="1"/>
  <c r="K1478" i="1"/>
  <c r="C1478" i="1"/>
  <c r="I1478" i="1"/>
  <c r="A1479" i="1" s="1"/>
  <c r="F1478" i="1"/>
  <c r="D1478" i="1"/>
  <c r="B1478" i="1"/>
  <c r="J1478" i="1"/>
  <c r="L1478" i="1"/>
  <c r="I1479" i="1" l="1"/>
  <c r="A1480" i="1" s="1"/>
  <c r="F1479" i="1"/>
  <c r="D1479" i="1"/>
  <c r="H1479" i="1"/>
  <c r="L1479" i="1"/>
  <c r="C1479" i="1"/>
  <c r="E1479" i="1"/>
  <c r="K1479" i="1"/>
  <c r="B1479" i="1"/>
  <c r="J1479" i="1"/>
  <c r="E1480" i="1" l="1"/>
  <c r="H1480" i="1"/>
  <c r="K1480" i="1"/>
  <c r="J1480" i="1"/>
  <c r="I1480" i="1"/>
  <c r="A1481" i="1" s="1"/>
  <c r="F1480" i="1"/>
  <c r="D1480" i="1"/>
  <c r="B1480" i="1"/>
  <c r="L1480" i="1"/>
  <c r="C1480" i="1"/>
  <c r="I1481" i="1" l="1"/>
  <c r="A1482" i="1" s="1"/>
  <c r="F1481" i="1"/>
  <c r="H1481" i="1"/>
  <c r="B1481" i="1"/>
  <c r="C1481" i="1"/>
  <c r="J1481" i="1"/>
  <c r="E1481" i="1"/>
  <c r="D1481" i="1"/>
  <c r="K1481" i="1"/>
  <c r="L1481" i="1"/>
  <c r="E1482" i="1" l="1"/>
  <c r="H1482" i="1"/>
  <c r="K1482" i="1"/>
  <c r="C1482" i="1"/>
  <c r="I1482" i="1"/>
  <c r="A1483" i="1" s="1"/>
  <c r="F1482" i="1"/>
  <c r="D1482" i="1"/>
  <c r="B1482" i="1"/>
  <c r="J1482" i="1"/>
  <c r="L1482" i="1"/>
  <c r="I1483" i="1" l="1"/>
  <c r="A1484" i="1" s="1"/>
  <c r="F1483" i="1"/>
  <c r="D1483" i="1"/>
  <c r="H1483" i="1"/>
  <c r="L1483" i="1"/>
  <c r="C1483" i="1"/>
  <c r="E1483" i="1"/>
  <c r="K1483" i="1"/>
  <c r="B1483" i="1"/>
  <c r="J1483" i="1"/>
  <c r="E1484" i="1" l="1"/>
  <c r="H1484" i="1"/>
  <c r="K1484" i="1"/>
  <c r="J1484" i="1"/>
  <c r="I1484" i="1"/>
  <c r="A1485" i="1" s="1"/>
  <c r="F1484" i="1"/>
  <c r="D1484" i="1"/>
  <c r="B1484" i="1"/>
  <c r="L1484" i="1"/>
  <c r="C1484" i="1"/>
  <c r="I1485" i="1" l="1"/>
  <c r="A1486" i="1" s="1"/>
  <c r="F1485" i="1"/>
  <c r="H1485" i="1"/>
  <c r="B1485" i="1"/>
  <c r="C1485" i="1"/>
  <c r="J1485" i="1"/>
  <c r="E1485" i="1"/>
  <c r="D1485" i="1"/>
  <c r="K1485" i="1"/>
  <c r="L1485" i="1"/>
  <c r="E1486" i="1" l="1"/>
  <c r="H1486" i="1"/>
  <c r="K1486" i="1"/>
  <c r="C1486" i="1"/>
  <c r="I1486" i="1"/>
  <c r="A1487" i="1" s="1"/>
  <c r="F1486" i="1"/>
  <c r="D1486" i="1"/>
  <c r="B1486" i="1"/>
  <c r="J1486" i="1"/>
  <c r="L1486" i="1"/>
  <c r="I1487" i="1" l="1"/>
  <c r="A1488" i="1" s="1"/>
  <c r="F1487" i="1"/>
  <c r="D1487" i="1"/>
  <c r="K1487" i="1"/>
  <c r="L1487" i="1"/>
  <c r="C1487" i="1"/>
  <c r="E1487" i="1"/>
  <c r="B1487" i="1"/>
  <c r="H1487" i="1"/>
  <c r="J1487" i="1"/>
  <c r="E1488" i="1" l="1"/>
  <c r="H1488" i="1"/>
  <c r="K1488" i="1"/>
  <c r="J1488" i="1"/>
  <c r="I1488" i="1"/>
  <c r="A1489" i="1" s="1"/>
  <c r="F1488" i="1"/>
  <c r="D1488" i="1"/>
  <c r="B1488" i="1"/>
  <c r="L1488" i="1"/>
  <c r="C1488" i="1"/>
  <c r="I1489" i="1" l="1"/>
  <c r="A1490" i="1" s="1"/>
  <c r="F1489" i="1"/>
  <c r="H1489" i="1"/>
  <c r="B1489" i="1"/>
  <c r="C1489" i="1"/>
  <c r="J1489" i="1"/>
  <c r="E1489" i="1"/>
  <c r="D1489" i="1"/>
  <c r="K1489" i="1"/>
  <c r="L1489" i="1"/>
  <c r="E1490" i="1" l="1"/>
  <c r="H1490" i="1"/>
  <c r="K1490" i="1"/>
  <c r="C1490" i="1"/>
  <c r="I1490" i="1"/>
  <c r="A1491" i="1" s="1"/>
  <c r="F1490" i="1"/>
  <c r="D1490" i="1"/>
  <c r="B1490" i="1"/>
  <c r="J1490" i="1"/>
  <c r="L1490" i="1"/>
  <c r="I1491" i="1" l="1"/>
  <c r="A1492" i="1" s="1"/>
  <c r="F1491" i="1"/>
  <c r="D1491" i="1"/>
  <c r="B1491" i="1"/>
  <c r="L1491" i="1"/>
  <c r="C1491" i="1"/>
  <c r="E1491" i="1"/>
  <c r="K1491" i="1"/>
  <c r="H1491" i="1"/>
  <c r="J1491" i="1"/>
  <c r="E1492" i="1" l="1"/>
  <c r="B1492" i="1"/>
  <c r="K1492" i="1"/>
  <c r="J1492" i="1"/>
  <c r="I1492" i="1"/>
  <c r="A1493" i="1" s="1"/>
  <c r="F1492" i="1"/>
  <c r="D1492" i="1"/>
  <c r="H1492" i="1"/>
  <c r="L1492" i="1"/>
  <c r="C1492" i="1"/>
  <c r="I1493" i="1" l="1"/>
  <c r="A1494" i="1" s="1"/>
  <c r="F1493" i="1"/>
  <c r="H1493" i="1"/>
  <c r="K1493" i="1"/>
  <c r="C1493" i="1"/>
  <c r="J1493" i="1"/>
  <c r="E1493" i="1"/>
  <c r="D1493" i="1"/>
  <c r="B1493" i="1"/>
  <c r="L1493" i="1"/>
  <c r="E1494" i="1" l="1"/>
  <c r="H1494" i="1"/>
  <c r="K1494" i="1"/>
  <c r="C1494" i="1"/>
  <c r="I1494" i="1"/>
  <c r="A1495" i="1" s="1"/>
  <c r="F1494" i="1"/>
  <c r="D1494" i="1"/>
  <c r="B1494" i="1"/>
  <c r="J1494" i="1"/>
  <c r="L1494" i="1"/>
  <c r="I1495" i="1" l="1"/>
  <c r="A1496" i="1" s="1"/>
  <c r="F1495" i="1"/>
  <c r="D1495" i="1"/>
  <c r="H1495" i="1"/>
  <c r="L1495" i="1"/>
  <c r="C1495" i="1"/>
  <c r="E1495" i="1"/>
  <c r="K1495" i="1"/>
  <c r="B1495" i="1"/>
  <c r="J1495" i="1"/>
  <c r="E1496" i="1" l="1"/>
  <c r="H1496" i="1"/>
  <c r="K1496" i="1"/>
  <c r="J1496" i="1"/>
  <c r="I1496" i="1"/>
  <c r="A1497" i="1" s="1"/>
  <c r="F1496" i="1"/>
  <c r="D1496" i="1"/>
  <c r="B1496" i="1"/>
  <c r="L1496" i="1"/>
  <c r="C1496" i="1"/>
  <c r="I1497" i="1" l="1"/>
  <c r="A1498" i="1" s="1"/>
  <c r="F1497" i="1"/>
  <c r="H1497" i="1"/>
  <c r="B1497" i="1"/>
  <c r="C1497" i="1"/>
  <c r="J1497" i="1"/>
  <c r="E1497" i="1"/>
  <c r="D1497" i="1"/>
  <c r="K1497" i="1"/>
  <c r="L1497" i="1"/>
  <c r="E1498" i="1" l="1"/>
  <c r="H1498" i="1"/>
  <c r="K1498" i="1"/>
  <c r="C1498" i="1"/>
  <c r="I1498" i="1"/>
  <c r="A1499" i="1" s="1"/>
  <c r="F1498" i="1"/>
  <c r="D1498" i="1"/>
  <c r="B1498" i="1"/>
  <c r="J1498" i="1"/>
  <c r="L1498" i="1"/>
  <c r="I1499" i="1" l="1"/>
  <c r="A1500" i="1" s="1"/>
  <c r="F1499" i="1"/>
  <c r="D1499" i="1"/>
  <c r="H1499" i="1"/>
  <c r="L1499" i="1"/>
  <c r="C1499" i="1"/>
  <c r="E1499" i="1"/>
  <c r="K1499" i="1"/>
  <c r="B1499" i="1"/>
  <c r="J1499" i="1"/>
  <c r="E1500" i="1" l="1"/>
  <c r="H1500" i="1"/>
  <c r="K1500" i="1"/>
  <c r="J1500" i="1"/>
  <c r="I1500" i="1"/>
  <c r="A1501" i="1" s="1"/>
  <c r="F1500" i="1"/>
  <c r="D1500" i="1"/>
  <c r="B1500" i="1"/>
  <c r="L1500" i="1"/>
  <c r="C1500" i="1"/>
  <c r="I1501" i="1" l="1"/>
  <c r="A1502" i="1" s="1"/>
  <c r="F1501" i="1"/>
  <c r="H1501" i="1"/>
  <c r="B1501" i="1"/>
  <c r="C1501" i="1"/>
  <c r="J1501" i="1"/>
  <c r="E1501" i="1"/>
  <c r="D1501" i="1"/>
  <c r="K1501" i="1"/>
  <c r="L1501" i="1"/>
  <c r="E1502" i="1" l="1"/>
  <c r="H1502" i="1"/>
  <c r="K1502" i="1"/>
  <c r="C1502" i="1"/>
  <c r="L1502" i="1"/>
  <c r="I1502" i="1"/>
  <c r="A1503" i="1" s="1"/>
  <c r="F1502" i="1"/>
  <c r="D1502" i="1"/>
  <c r="B1502" i="1"/>
  <c r="J1502" i="1"/>
  <c r="I1503" i="1" l="1"/>
  <c r="A1504" i="1" s="1"/>
  <c r="F1503" i="1"/>
  <c r="D1503" i="1"/>
  <c r="K1503" i="1"/>
  <c r="L1503" i="1"/>
  <c r="C1503" i="1"/>
  <c r="B1503" i="1"/>
  <c r="J1503" i="1"/>
  <c r="E1503" i="1"/>
  <c r="H1503" i="1"/>
  <c r="E1504" i="1" l="1"/>
  <c r="H1504" i="1"/>
  <c r="K1504" i="1"/>
  <c r="J1504" i="1"/>
  <c r="I1504" i="1"/>
  <c r="A1505" i="1" s="1"/>
  <c r="D1504" i="1"/>
  <c r="B1504" i="1"/>
  <c r="C1504" i="1"/>
  <c r="F1504" i="1"/>
  <c r="L1504" i="1"/>
  <c r="I1505" i="1" l="1"/>
  <c r="A1506" i="1" s="1"/>
  <c r="F1505" i="1"/>
  <c r="H1505" i="1"/>
  <c r="B1505" i="1"/>
  <c r="C1505" i="1"/>
  <c r="J1505" i="1"/>
  <c r="D1505" i="1"/>
  <c r="K1505" i="1"/>
  <c r="E1505" i="1"/>
  <c r="L1505" i="1"/>
  <c r="E1506" i="1" l="1"/>
  <c r="H1506" i="1"/>
  <c r="K1506" i="1"/>
  <c r="C1506" i="1"/>
  <c r="I1506" i="1"/>
  <c r="A1507" i="1" s="1"/>
  <c r="F1506" i="1"/>
  <c r="B1506" i="1"/>
  <c r="J1506" i="1"/>
  <c r="L1506" i="1"/>
  <c r="D1506" i="1"/>
  <c r="I1507" i="1" l="1"/>
  <c r="A1508" i="1" s="1"/>
  <c r="F1507" i="1"/>
  <c r="D1507" i="1"/>
  <c r="B1507" i="1"/>
  <c r="L1507" i="1"/>
  <c r="C1507" i="1"/>
  <c r="E1507" i="1"/>
  <c r="K1507" i="1"/>
  <c r="H1507" i="1"/>
  <c r="J1507" i="1"/>
  <c r="E1508" i="1" l="1"/>
  <c r="B1508" i="1"/>
  <c r="K1508" i="1"/>
  <c r="J1508" i="1"/>
  <c r="I1508" i="1"/>
  <c r="A1509" i="1" s="1"/>
  <c r="D1508" i="1"/>
  <c r="L1508" i="1"/>
  <c r="F1508" i="1"/>
  <c r="H1508" i="1"/>
  <c r="C1508" i="1"/>
  <c r="I1509" i="1" l="1"/>
  <c r="A1510" i="1" s="1"/>
  <c r="F1509" i="1"/>
  <c r="H1509" i="1"/>
  <c r="K1509" i="1"/>
  <c r="C1509" i="1"/>
  <c r="J1509" i="1"/>
  <c r="E1509" i="1"/>
  <c r="B1509" i="1"/>
  <c r="D1509" i="1"/>
  <c r="L1509" i="1"/>
  <c r="E1510" i="1" l="1"/>
  <c r="H1510" i="1"/>
  <c r="K1510" i="1"/>
  <c r="C1510" i="1"/>
  <c r="I1510" i="1"/>
  <c r="A1511" i="1" s="1"/>
  <c r="F1510" i="1"/>
  <c r="B1510" i="1"/>
  <c r="L1510" i="1"/>
  <c r="D1510" i="1"/>
  <c r="J1510" i="1"/>
  <c r="I1511" i="1" l="1"/>
  <c r="A1512" i="1" s="1"/>
  <c r="F1511" i="1"/>
  <c r="D1511" i="1"/>
  <c r="H1511" i="1"/>
  <c r="L1511" i="1"/>
  <c r="C1511" i="1"/>
  <c r="E1511" i="1"/>
  <c r="B1511" i="1"/>
  <c r="J1511" i="1"/>
  <c r="K1511" i="1"/>
  <c r="E1512" i="1" l="1"/>
  <c r="H1512" i="1"/>
  <c r="K1512" i="1"/>
  <c r="J1512" i="1"/>
  <c r="F1512" i="1"/>
  <c r="D1512" i="1"/>
  <c r="L1512" i="1"/>
  <c r="C1512" i="1"/>
  <c r="I1512" i="1"/>
  <c r="A1513" i="1" s="1"/>
  <c r="B1512" i="1"/>
  <c r="I1513" i="1" l="1"/>
  <c r="A1514" i="1" s="1"/>
  <c r="F1513" i="1"/>
  <c r="H1513" i="1"/>
  <c r="B1513" i="1"/>
  <c r="C1513" i="1"/>
  <c r="J1513" i="1"/>
  <c r="E1513" i="1"/>
  <c r="K1513" i="1"/>
  <c r="D1513" i="1"/>
  <c r="L1513" i="1"/>
  <c r="E1514" i="1" l="1"/>
  <c r="H1514" i="1"/>
  <c r="K1514" i="1"/>
  <c r="C1514" i="1"/>
  <c r="I1514" i="1"/>
  <c r="A1515" i="1" s="1"/>
  <c r="D1514" i="1"/>
  <c r="B1514" i="1"/>
  <c r="L1514" i="1"/>
  <c r="F1514" i="1"/>
  <c r="J1514" i="1"/>
  <c r="I1515" i="1" l="1"/>
  <c r="A1516" i="1" s="1"/>
  <c r="F1515" i="1"/>
  <c r="D1515" i="1"/>
  <c r="H1515" i="1"/>
  <c r="L1515" i="1"/>
  <c r="C1515" i="1"/>
  <c r="K1515" i="1"/>
  <c r="J1515" i="1"/>
  <c r="E1515" i="1"/>
  <c r="B1515" i="1"/>
  <c r="E1516" i="1" l="1"/>
  <c r="H1516" i="1"/>
  <c r="K1516" i="1"/>
  <c r="J1516" i="1"/>
  <c r="F1516" i="1"/>
  <c r="D1516" i="1"/>
  <c r="L1516" i="1"/>
  <c r="I1516" i="1"/>
  <c r="A1517" i="1" s="1"/>
  <c r="B1516" i="1"/>
  <c r="C1516" i="1"/>
  <c r="I1517" i="1" l="1"/>
  <c r="A1518" i="1" s="1"/>
  <c r="F1517" i="1"/>
  <c r="H1517" i="1"/>
  <c r="B1517" i="1"/>
  <c r="C1517" i="1"/>
  <c r="J1517" i="1"/>
  <c r="D1517" i="1"/>
  <c r="K1517" i="1"/>
  <c r="E1517" i="1"/>
  <c r="L1517" i="1"/>
  <c r="E1518" i="1" l="1"/>
  <c r="H1518" i="1"/>
  <c r="K1518" i="1"/>
  <c r="C1518" i="1"/>
  <c r="I1518" i="1"/>
  <c r="A1519" i="1" s="1"/>
  <c r="D1518" i="1"/>
  <c r="B1518" i="1"/>
  <c r="L1518" i="1"/>
  <c r="F1518" i="1"/>
  <c r="J1518" i="1"/>
  <c r="I1519" i="1" l="1"/>
  <c r="A1520" i="1" s="1"/>
  <c r="F1519" i="1"/>
  <c r="D1519" i="1"/>
  <c r="K1519" i="1"/>
  <c r="L1519" i="1"/>
  <c r="C1519" i="1"/>
  <c r="E1519" i="1"/>
  <c r="H1519" i="1"/>
  <c r="B1519" i="1"/>
  <c r="J1519" i="1"/>
  <c r="E1520" i="1" l="1"/>
  <c r="H1520" i="1"/>
  <c r="K1520" i="1"/>
  <c r="J1520" i="1"/>
  <c r="I1520" i="1"/>
  <c r="A1521" i="1" s="1"/>
  <c r="D1520" i="1"/>
  <c r="B1520" i="1"/>
  <c r="C1520" i="1"/>
  <c r="F1520" i="1"/>
  <c r="L1520" i="1"/>
  <c r="I1521" i="1" l="1"/>
  <c r="A1522" i="1" s="1"/>
  <c r="F1521" i="1"/>
  <c r="H1521" i="1"/>
  <c r="B1521" i="1"/>
  <c r="C1521" i="1"/>
  <c r="J1521" i="1"/>
  <c r="D1521" i="1"/>
  <c r="L1521" i="1"/>
  <c r="E1521" i="1"/>
  <c r="K1521" i="1"/>
  <c r="E1522" i="1" l="1"/>
  <c r="H1522" i="1"/>
  <c r="K1522" i="1"/>
  <c r="C1522" i="1"/>
  <c r="I1522" i="1"/>
  <c r="A1523" i="1" s="1"/>
  <c r="D1522" i="1"/>
  <c r="J1522" i="1"/>
  <c r="F1522" i="1"/>
  <c r="B1522" i="1"/>
  <c r="L1522" i="1"/>
  <c r="I1523" i="1" l="1"/>
  <c r="A1524" i="1" s="1"/>
  <c r="F1523" i="1"/>
  <c r="D1523" i="1"/>
  <c r="B1523" i="1"/>
  <c r="L1523" i="1"/>
  <c r="C1523" i="1"/>
  <c r="K1523" i="1"/>
  <c r="J1523" i="1"/>
  <c r="E1523" i="1"/>
  <c r="H1523" i="1"/>
  <c r="E1524" i="1" l="1"/>
  <c r="B1524" i="1"/>
  <c r="K1524" i="1"/>
  <c r="J1524" i="1"/>
  <c r="F1524" i="1"/>
  <c r="D1524" i="1"/>
  <c r="L1524" i="1"/>
  <c r="I1524" i="1"/>
  <c r="A1525" i="1" s="1"/>
  <c r="H1524" i="1"/>
  <c r="C1524" i="1"/>
  <c r="I1525" i="1" l="1"/>
  <c r="A1526" i="1" s="1"/>
  <c r="F1525" i="1"/>
  <c r="H1525" i="1"/>
  <c r="K1525" i="1"/>
  <c r="C1525" i="1"/>
  <c r="J1525" i="1"/>
  <c r="D1525" i="1"/>
  <c r="L1525" i="1"/>
  <c r="E1525" i="1"/>
  <c r="B1525" i="1"/>
  <c r="E1526" i="1" l="1"/>
  <c r="H1526" i="1"/>
  <c r="K1526" i="1"/>
  <c r="C1526" i="1"/>
  <c r="F1526" i="1"/>
  <c r="D1526" i="1"/>
  <c r="J1526" i="1"/>
  <c r="I1526" i="1"/>
  <c r="A1527" i="1" s="1"/>
  <c r="B1526" i="1"/>
  <c r="L1526" i="1"/>
  <c r="I1527" i="1" l="1"/>
  <c r="A1528" i="1" s="1"/>
  <c r="F1527" i="1"/>
  <c r="D1527" i="1"/>
  <c r="H1527" i="1"/>
  <c r="L1527" i="1"/>
  <c r="C1527" i="1"/>
  <c r="K1527" i="1"/>
  <c r="B1527" i="1"/>
  <c r="E1527" i="1"/>
  <c r="J1527" i="1"/>
  <c r="E1528" i="1" l="1"/>
  <c r="H1528" i="1"/>
  <c r="K1528" i="1"/>
  <c r="J1528" i="1"/>
  <c r="I1528" i="1"/>
  <c r="A1529" i="1" s="1"/>
  <c r="D1528" i="1"/>
  <c r="B1528" i="1"/>
  <c r="C1528" i="1"/>
  <c r="F1528" i="1"/>
  <c r="L1528" i="1"/>
  <c r="I1529" i="1" l="1"/>
  <c r="A1530" i="1" s="1"/>
  <c r="F1529" i="1"/>
  <c r="H1529" i="1"/>
  <c r="B1529" i="1"/>
  <c r="C1529" i="1"/>
  <c r="J1529" i="1"/>
  <c r="E1529" i="1"/>
  <c r="K1529" i="1"/>
  <c r="D1529" i="1"/>
  <c r="L1529" i="1"/>
  <c r="E1530" i="1" l="1"/>
  <c r="H1530" i="1"/>
  <c r="K1530" i="1"/>
  <c r="C1530" i="1"/>
  <c r="I1530" i="1"/>
  <c r="A1531" i="1" s="1"/>
  <c r="D1530" i="1"/>
  <c r="B1530" i="1"/>
  <c r="L1530" i="1"/>
  <c r="F1530" i="1"/>
  <c r="J1530" i="1"/>
  <c r="I1531" i="1" l="1"/>
  <c r="A1532" i="1" s="1"/>
  <c r="F1531" i="1"/>
  <c r="D1531" i="1"/>
  <c r="H1531" i="1"/>
  <c r="L1531" i="1"/>
  <c r="C1531" i="1"/>
  <c r="E1531" i="1"/>
  <c r="K1531" i="1"/>
  <c r="J1531" i="1"/>
  <c r="B1531" i="1"/>
  <c r="E1532" i="1" l="1"/>
  <c r="H1532" i="1"/>
  <c r="K1532" i="1"/>
  <c r="J1532" i="1"/>
  <c r="I1532" i="1"/>
  <c r="A1533" i="1" s="1"/>
  <c r="D1532" i="1"/>
  <c r="L1532" i="1"/>
  <c r="F1532" i="1"/>
  <c r="B1532" i="1"/>
  <c r="C1532" i="1"/>
  <c r="I1533" i="1" l="1"/>
  <c r="A1534" i="1" s="1"/>
  <c r="F1533" i="1"/>
  <c r="H1533" i="1"/>
  <c r="B1533" i="1"/>
  <c r="C1533" i="1"/>
  <c r="J1533" i="1"/>
  <c r="D1533" i="1"/>
  <c r="K1533" i="1"/>
  <c r="E1533" i="1"/>
  <c r="L1533" i="1"/>
  <c r="E1534" i="1" l="1"/>
  <c r="H1534" i="1"/>
  <c r="K1534" i="1"/>
  <c r="C1534" i="1"/>
  <c r="I1534" i="1"/>
  <c r="A1535" i="1" s="1"/>
  <c r="F1534" i="1"/>
  <c r="B1534" i="1"/>
  <c r="L1534" i="1"/>
  <c r="D1534" i="1"/>
  <c r="J1534" i="1"/>
  <c r="I1535" i="1" l="1"/>
  <c r="A1536" i="1" s="1"/>
  <c r="F1535" i="1"/>
  <c r="D1535" i="1"/>
  <c r="K1535" i="1"/>
  <c r="L1535" i="1"/>
  <c r="C1535" i="1"/>
  <c r="E1535" i="1"/>
  <c r="B1535" i="1"/>
  <c r="H1535" i="1"/>
  <c r="J1535" i="1"/>
  <c r="E1536" i="1" l="1"/>
  <c r="H1536" i="1"/>
  <c r="K1536" i="1"/>
  <c r="J1536" i="1"/>
  <c r="I1536" i="1"/>
  <c r="A1537" i="1" s="1"/>
  <c r="D1536" i="1"/>
  <c r="B1536" i="1"/>
  <c r="C1536" i="1"/>
  <c r="F1536" i="1"/>
  <c r="L1536" i="1"/>
  <c r="I1537" i="1" l="1"/>
  <c r="A1538" i="1" s="1"/>
  <c r="F1537" i="1"/>
  <c r="H1537" i="1"/>
  <c r="B1537" i="1"/>
  <c r="C1537" i="1"/>
  <c r="J1537" i="1"/>
  <c r="E1537" i="1"/>
  <c r="D1537" i="1"/>
  <c r="K1537" i="1"/>
  <c r="L1537" i="1"/>
  <c r="E1538" i="1" l="1"/>
  <c r="H1538" i="1"/>
  <c r="K1538" i="1"/>
  <c r="C1538" i="1"/>
  <c r="I1538" i="1"/>
  <c r="A1539" i="1" s="1"/>
  <c r="D1538" i="1"/>
  <c r="B1538" i="1"/>
  <c r="L1538" i="1"/>
  <c r="F1538" i="1"/>
  <c r="J1538" i="1"/>
  <c r="I1539" i="1" l="1"/>
  <c r="A1540" i="1" s="1"/>
  <c r="F1539" i="1"/>
  <c r="D1539" i="1"/>
  <c r="B1539" i="1"/>
  <c r="L1539" i="1"/>
  <c r="C1539" i="1"/>
  <c r="E1539" i="1"/>
  <c r="K1539" i="1"/>
  <c r="J1539" i="1"/>
  <c r="H1539" i="1"/>
  <c r="E1540" i="1" l="1"/>
  <c r="B1540" i="1"/>
  <c r="K1540" i="1"/>
  <c r="J1540" i="1"/>
  <c r="I1540" i="1"/>
  <c r="A1541" i="1" s="1"/>
  <c r="D1540" i="1"/>
  <c r="L1540" i="1"/>
  <c r="F1540" i="1"/>
  <c r="H1540" i="1"/>
  <c r="C1540" i="1"/>
  <c r="I1541" i="1" l="1"/>
  <c r="A1542" i="1" s="1"/>
  <c r="F1541" i="1"/>
  <c r="H1541" i="1"/>
  <c r="K1541" i="1"/>
  <c r="C1541" i="1"/>
  <c r="J1541" i="1"/>
  <c r="D1541" i="1"/>
  <c r="B1541" i="1"/>
  <c r="E1541" i="1"/>
  <c r="L1541" i="1"/>
  <c r="E1542" i="1" l="1"/>
  <c r="H1542" i="1"/>
  <c r="K1542" i="1"/>
  <c r="C1542" i="1"/>
  <c r="I1542" i="1"/>
  <c r="A1543" i="1" s="1"/>
  <c r="D1542" i="1"/>
  <c r="B1542" i="1"/>
  <c r="L1542" i="1"/>
  <c r="F1542" i="1"/>
  <c r="J1542" i="1"/>
  <c r="I1543" i="1" l="1"/>
  <c r="A1544" i="1" s="1"/>
  <c r="F1543" i="1"/>
  <c r="D1543" i="1"/>
  <c r="H1543" i="1"/>
  <c r="L1543" i="1"/>
  <c r="C1543" i="1"/>
  <c r="E1543" i="1"/>
  <c r="K1543" i="1"/>
  <c r="J1543" i="1"/>
  <c r="B1543" i="1"/>
  <c r="E1544" i="1" l="1"/>
  <c r="H1544" i="1"/>
  <c r="K1544" i="1"/>
  <c r="J1544" i="1"/>
  <c r="F1544" i="1"/>
  <c r="B1544" i="1"/>
  <c r="C1544" i="1"/>
  <c r="I1544" i="1"/>
  <c r="A1545" i="1" s="1"/>
  <c r="D1544" i="1"/>
  <c r="L1544" i="1"/>
  <c r="I1545" i="1" l="1"/>
  <c r="A1546" i="1" s="1"/>
  <c r="F1545" i="1"/>
  <c r="H1545" i="1"/>
  <c r="B1545" i="1"/>
  <c r="C1545" i="1"/>
  <c r="J1545" i="1"/>
  <c r="D1545" i="1"/>
  <c r="L1545" i="1"/>
  <c r="E1545" i="1"/>
  <c r="K1545" i="1"/>
  <c r="E1546" i="1" l="1"/>
  <c r="H1546" i="1"/>
  <c r="K1546" i="1"/>
  <c r="C1546" i="1"/>
  <c r="F1546" i="1"/>
  <c r="D1546" i="1"/>
  <c r="J1546" i="1"/>
  <c r="I1546" i="1"/>
  <c r="A1547" i="1" s="1"/>
  <c r="B1546" i="1"/>
  <c r="L1546" i="1"/>
  <c r="I1547" i="1" l="1"/>
  <c r="A1548" i="1" s="1"/>
  <c r="F1547" i="1"/>
  <c r="D1547" i="1"/>
  <c r="H1547" i="1"/>
  <c r="L1547" i="1"/>
  <c r="C1547" i="1"/>
  <c r="K1547" i="1"/>
  <c r="B1547" i="1"/>
  <c r="E1547" i="1"/>
  <c r="J1547" i="1"/>
  <c r="E1548" i="1" l="1"/>
  <c r="H1548" i="1"/>
  <c r="K1548" i="1"/>
  <c r="J1548" i="1"/>
  <c r="I1548" i="1"/>
  <c r="A1549" i="1" s="1"/>
  <c r="D1548" i="1"/>
  <c r="L1548" i="1"/>
  <c r="F1548" i="1"/>
  <c r="B1548" i="1"/>
  <c r="C1548" i="1"/>
  <c r="I1549" i="1" l="1"/>
  <c r="A1550" i="1" s="1"/>
  <c r="F1549" i="1"/>
  <c r="H1549" i="1"/>
  <c r="B1549" i="1"/>
  <c r="C1549" i="1"/>
  <c r="J1549" i="1"/>
  <c r="E1549" i="1"/>
  <c r="K1549" i="1"/>
  <c r="L1549" i="1"/>
  <c r="D1549" i="1"/>
  <c r="E1550" i="1" l="1"/>
  <c r="H1550" i="1"/>
  <c r="K1550" i="1"/>
  <c r="C1550" i="1"/>
  <c r="F1550" i="1"/>
  <c r="D1550" i="1"/>
  <c r="B1550" i="1"/>
  <c r="L1550" i="1"/>
  <c r="I1550" i="1"/>
  <c r="A1551" i="1" s="1"/>
  <c r="J1550" i="1"/>
  <c r="I1551" i="1" l="1"/>
  <c r="A1552" i="1" s="1"/>
  <c r="F1551" i="1"/>
  <c r="D1551" i="1"/>
  <c r="K1551" i="1"/>
  <c r="L1551" i="1"/>
  <c r="C1551" i="1"/>
  <c r="E1551" i="1"/>
  <c r="B1551" i="1"/>
  <c r="J1551" i="1"/>
  <c r="H1551" i="1"/>
  <c r="E1552" i="1" l="1"/>
  <c r="H1552" i="1"/>
  <c r="K1552" i="1"/>
  <c r="J1552" i="1"/>
  <c r="I1552" i="1"/>
  <c r="A1553" i="1" s="1"/>
  <c r="D1552" i="1"/>
  <c r="B1552" i="1"/>
  <c r="C1552" i="1"/>
  <c r="F1552" i="1"/>
  <c r="L1552" i="1"/>
  <c r="I1553" i="1" l="1"/>
  <c r="A1554" i="1" s="1"/>
  <c r="F1553" i="1"/>
  <c r="H1553" i="1"/>
  <c r="B1553" i="1"/>
  <c r="C1553" i="1"/>
  <c r="J1553" i="1"/>
  <c r="D1553" i="1"/>
  <c r="K1553" i="1"/>
  <c r="E1553" i="1"/>
  <c r="L1553" i="1"/>
  <c r="E1554" i="1" l="1"/>
  <c r="H1554" i="1"/>
  <c r="K1554" i="1"/>
  <c r="C1554" i="1"/>
  <c r="I1554" i="1"/>
  <c r="A1555" i="1" s="1"/>
  <c r="F1554" i="1"/>
  <c r="B1554" i="1"/>
  <c r="J1554" i="1"/>
  <c r="D1554" i="1"/>
  <c r="L1554" i="1"/>
  <c r="I1555" i="1" l="1"/>
  <c r="A1556" i="1" s="1"/>
  <c r="F1555" i="1"/>
  <c r="D1555" i="1"/>
  <c r="B1555" i="1"/>
  <c r="L1555" i="1"/>
  <c r="C1555" i="1"/>
  <c r="E1555" i="1"/>
  <c r="H1555" i="1"/>
  <c r="J1555" i="1"/>
  <c r="K1555" i="1"/>
  <c r="E1556" i="1" l="1"/>
  <c r="B1556" i="1"/>
  <c r="K1556" i="1"/>
  <c r="J1556" i="1"/>
  <c r="F1556" i="1"/>
  <c r="D1556" i="1"/>
  <c r="H1556" i="1"/>
  <c r="C1556" i="1"/>
  <c r="I1556" i="1"/>
  <c r="A1557" i="1" s="1"/>
  <c r="L1556" i="1"/>
  <c r="I1557" i="1" l="1"/>
  <c r="A1558" i="1" s="1"/>
  <c r="F1557" i="1"/>
  <c r="H1557" i="1"/>
  <c r="K1557" i="1"/>
  <c r="C1557" i="1"/>
  <c r="J1557" i="1"/>
  <c r="D1557" i="1"/>
  <c r="B1557" i="1"/>
  <c r="E1557" i="1"/>
  <c r="L1557" i="1"/>
  <c r="E1558" i="1" l="1"/>
  <c r="H1558" i="1"/>
  <c r="K1558" i="1"/>
  <c r="C1558" i="1"/>
  <c r="I1558" i="1"/>
  <c r="A1559" i="1" s="1"/>
  <c r="D1558" i="1"/>
  <c r="B1558" i="1"/>
  <c r="L1558" i="1"/>
  <c r="F1558" i="1"/>
  <c r="J1558" i="1"/>
  <c r="I1559" i="1" l="1"/>
  <c r="A1560" i="1" s="1"/>
  <c r="F1559" i="1"/>
  <c r="D1559" i="1"/>
  <c r="H1559" i="1"/>
  <c r="L1559" i="1"/>
  <c r="C1559" i="1"/>
  <c r="K1559" i="1"/>
  <c r="J1559" i="1"/>
  <c r="E1559" i="1"/>
  <c r="B1559" i="1"/>
  <c r="E1560" i="1" l="1"/>
  <c r="H1560" i="1"/>
  <c r="K1560" i="1"/>
  <c r="J1560" i="1"/>
  <c r="F1560" i="1"/>
  <c r="D1560" i="1"/>
  <c r="C1560" i="1"/>
  <c r="I1560" i="1"/>
  <c r="A1561" i="1" s="1"/>
  <c r="B1560" i="1"/>
  <c r="L1560" i="1"/>
  <c r="I1561" i="1" l="1"/>
  <c r="A1562" i="1" s="1"/>
  <c r="F1561" i="1"/>
  <c r="H1561" i="1"/>
  <c r="B1561" i="1"/>
  <c r="C1561" i="1"/>
  <c r="J1561" i="1"/>
  <c r="D1561" i="1"/>
  <c r="L1561" i="1"/>
  <c r="E1561" i="1"/>
  <c r="K1561" i="1"/>
  <c r="E1562" i="1" l="1"/>
  <c r="H1562" i="1"/>
  <c r="K1562" i="1"/>
  <c r="C1562" i="1"/>
  <c r="I1562" i="1"/>
  <c r="A1563" i="1" s="1"/>
  <c r="D1562" i="1"/>
  <c r="B1562" i="1"/>
  <c r="J1562" i="1"/>
  <c r="F1562" i="1"/>
  <c r="L1562" i="1"/>
  <c r="I1563" i="1" l="1"/>
  <c r="A1564" i="1" s="1"/>
  <c r="F1563" i="1"/>
  <c r="D1563" i="1"/>
  <c r="H1563" i="1"/>
  <c r="L1563" i="1"/>
  <c r="C1563" i="1"/>
  <c r="K1563" i="1"/>
  <c r="J1563" i="1"/>
  <c r="E1563" i="1"/>
  <c r="B1563" i="1"/>
  <c r="E1564" i="1" l="1"/>
  <c r="H1564" i="1"/>
  <c r="K1564" i="1"/>
  <c r="J1564" i="1"/>
  <c r="I1564" i="1"/>
  <c r="A1565" i="1" s="1"/>
  <c r="D1564" i="1"/>
  <c r="B1564" i="1"/>
  <c r="C1564" i="1"/>
  <c r="F1564" i="1"/>
  <c r="L1564" i="1"/>
  <c r="I1565" i="1" l="1"/>
  <c r="A1566" i="1" s="1"/>
  <c r="F1565" i="1"/>
  <c r="H1565" i="1"/>
  <c r="B1565" i="1"/>
  <c r="C1565" i="1"/>
  <c r="J1565" i="1"/>
  <c r="E1565" i="1"/>
  <c r="D1565" i="1"/>
  <c r="L1565" i="1"/>
  <c r="K1565" i="1"/>
  <c r="E1566" i="1" l="1"/>
  <c r="H1566" i="1"/>
  <c r="K1566" i="1"/>
  <c r="C1566" i="1"/>
  <c r="I1566" i="1"/>
  <c r="A1567" i="1" s="1"/>
  <c r="D1566" i="1"/>
  <c r="B1566" i="1"/>
  <c r="L1566" i="1"/>
  <c r="F1566" i="1"/>
  <c r="J1566" i="1"/>
  <c r="I1567" i="1" l="1"/>
  <c r="A1568" i="1" s="1"/>
  <c r="F1567" i="1"/>
  <c r="D1567" i="1"/>
  <c r="K1567" i="1"/>
  <c r="L1567" i="1"/>
  <c r="C1567" i="1"/>
  <c r="E1567" i="1"/>
  <c r="B1567" i="1"/>
  <c r="J1567" i="1"/>
  <c r="H1567" i="1"/>
  <c r="E1568" i="1" l="1"/>
  <c r="H1568" i="1"/>
  <c r="K1568" i="1"/>
  <c r="J1568" i="1"/>
  <c r="I1568" i="1"/>
  <c r="A1569" i="1" s="1"/>
  <c r="D1568" i="1"/>
  <c r="B1568" i="1"/>
  <c r="C1568" i="1"/>
  <c r="F1568" i="1"/>
  <c r="L1568" i="1"/>
  <c r="I1569" i="1" l="1"/>
  <c r="A1570" i="1" s="1"/>
  <c r="F1569" i="1"/>
  <c r="H1569" i="1"/>
  <c r="B1569" i="1"/>
  <c r="C1569" i="1"/>
  <c r="J1569" i="1"/>
  <c r="E1569" i="1"/>
  <c r="D1569" i="1"/>
  <c r="L1569" i="1"/>
  <c r="K1569" i="1"/>
  <c r="E1570" i="1" l="1"/>
  <c r="H1570" i="1"/>
  <c r="K1570" i="1"/>
  <c r="C1570" i="1"/>
  <c r="F1570" i="1"/>
  <c r="B1570" i="1"/>
  <c r="J1570" i="1"/>
  <c r="I1570" i="1"/>
  <c r="A1571" i="1" s="1"/>
  <c r="D1570" i="1"/>
  <c r="L1570" i="1"/>
  <c r="I1571" i="1" l="1"/>
  <c r="A1572" i="1" s="1"/>
  <c r="F1571" i="1"/>
  <c r="D1571" i="1"/>
  <c r="B1571" i="1"/>
  <c r="L1571" i="1"/>
  <c r="C1571" i="1"/>
  <c r="K1571" i="1"/>
  <c r="H1571" i="1"/>
  <c r="E1571" i="1"/>
  <c r="J1571" i="1"/>
  <c r="E1572" i="1" l="1"/>
  <c r="B1572" i="1"/>
  <c r="K1572" i="1"/>
  <c r="J1572" i="1"/>
  <c r="I1572" i="1"/>
  <c r="A1573" i="1" s="1"/>
  <c r="F1572" i="1"/>
  <c r="H1572" i="1"/>
  <c r="L1572" i="1"/>
  <c r="D1572" i="1"/>
  <c r="C1572" i="1"/>
  <c r="I1573" i="1" l="1"/>
  <c r="A1574" i="1" s="1"/>
  <c r="F1573" i="1"/>
  <c r="H1573" i="1"/>
  <c r="K1573" i="1"/>
  <c r="C1573" i="1"/>
  <c r="J1573" i="1"/>
  <c r="E1573" i="1"/>
  <c r="B1573" i="1"/>
  <c r="L1573" i="1"/>
  <c r="D1573" i="1"/>
  <c r="E1574" i="1" l="1"/>
  <c r="H1574" i="1"/>
  <c r="K1574" i="1"/>
  <c r="C1574" i="1"/>
  <c r="I1574" i="1"/>
  <c r="A1575" i="1" s="1"/>
  <c r="D1574" i="1"/>
  <c r="B1574" i="1"/>
  <c r="J1574" i="1"/>
  <c r="L1574" i="1"/>
  <c r="F1574" i="1"/>
  <c r="I1575" i="1" l="1"/>
  <c r="A1576" i="1" s="1"/>
  <c r="F1575" i="1"/>
  <c r="D1575" i="1"/>
  <c r="H1575" i="1"/>
  <c r="L1575" i="1"/>
  <c r="C1575" i="1"/>
  <c r="E1575" i="1"/>
  <c r="K1575" i="1"/>
  <c r="J1575" i="1"/>
  <c r="B1575" i="1"/>
  <c r="E1576" i="1" l="1"/>
  <c r="H1576" i="1"/>
  <c r="K1576" i="1"/>
  <c r="J1576" i="1"/>
  <c r="F1576" i="1"/>
  <c r="D1576" i="1"/>
  <c r="L1576" i="1"/>
  <c r="C1576" i="1"/>
  <c r="I1576" i="1"/>
  <c r="A1577" i="1" s="1"/>
  <c r="B1576" i="1"/>
  <c r="I1577" i="1" l="1"/>
  <c r="A1578" i="1" s="1"/>
  <c r="F1577" i="1"/>
  <c r="H1577" i="1"/>
  <c r="B1577" i="1"/>
  <c r="C1577" i="1"/>
  <c r="J1577" i="1"/>
  <c r="E1577" i="1"/>
  <c r="D1577" i="1"/>
  <c r="L1577" i="1"/>
  <c r="K1577" i="1"/>
  <c r="E1578" i="1" l="1"/>
  <c r="H1578" i="1"/>
  <c r="K1578" i="1"/>
  <c r="C1578" i="1"/>
  <c r="I1578" i="1"/>
  <c r="A1579" i="1" s="1"/>
  <c r="D1578" i="1"/>
  <c r="J1578" i="1"/>
  <c r="F1578" i="1"/>
  <c r="B1578" i="1"/>
  <c r="L1578" i="1"/>
  <c r="I1579" i="1" l="1"/>
  <c r="A1580" i="1" s="1"/>
  <c r="F1579" i="1"/>
  <c r="D1579" i="1"/>
  <c r="H1579" i="1"/>
  <c r="L1579" i="1"/>
  <c r="C1579" i="1"/>
  <c r="K1579" i="1"/>
  <c r="B1579" i="1"/>
  <c r="E1579" i="1"/>
  <c r="J1579" i="1"/>
  <c r="E1580" i="1" l="1"/>
  <c r="H1580" i="1"/>
  <c r="K1580" i="1"/>
  <c r="J1580" i="1"/>
  <c r="I1580" i="1"/>
  <c r="A1581" i="1" s="1"/>
  <c r="D1580" i="1"/>
  <c r="B1580" i="1"/>
  <c r="C1580" i="1"/>
  <c r="F1580" i="1"/>
  <c r="L1580" i="1"/>
  <c r="I1581" i="1" l="1"/>
  <c r="A1582" i="1" s="1"/>
  <c r="F1581" i="1"/>
  <c r="H1581" i="1"/>
  <c r="B1581" i="1"/>
  <c r="C1581" i="1"/>
  <c r="J1581" i="1"/>
  <c r="D1581" i="1"/>
  <c r="L1581" i="1"/>
  <c r="E1581" i="1"/>
  <c r="K1581" i="1"/>
  <c r="E1582" i="1" l="1"/>
  <c r="H1582" i="1"/>
  <c r="K1582" i="1"/>
  <c r="C1582" i="1"/>
  <c r="I1582" i="1"/>
  <c r="A1583" i="1" s="1"/>
  <c r="D1582" i="1"/>
  <c r="J1582" i="1"/>
  <c r="F1582" i="1"/>
  <c r="B1582" i="1"/>
  <c r="L1582" i="1"/>
  <c r="I1583" i="1" l="1"/>
  <c r="A1584" i="1" s="1"/>
  <c r="F1583" i="1"/>
  <c r="D1583" i="1"/>
  <c r="K1583" i="1"/>
  <c r="L1583" i="1"/>
  <c r="C1583" i="1"/>
  <c r="B1583" i="1"/>
  <c r="H1583" i="1"/>
  <c r="J1583" i="1"/>
  <c r="E1583" i="1"/>
  <c r="E1584" i="1" l="1"/>
  <c r="H1584" i="1"/>
  <c r="K1584" i="1"/>
  <c r="J1584" i="1"/>
  <c r="F1584" i="1"/>
  <c r="D1584" i="1"/>
  <c r="L1584" i="1"/>
  <c r="I1584" i="1"/>
  <c r="A1585" i="1" s="1"/>
  <c r="B1584" i="1"/>
  <c r="C1584" i="1"/>
  <c r="I1585" i="1" l="1"/>
  <c r="A1586" i="1" s="1"/>
  <c r="F1585" i="1"/>
  <c r="H1585" i="1"/>
  <c r="B1585" i="1"/>
  <c r="C1585" i="1"/>
  <c r="J1585" i="1"/>
  <c r="D1585" i="1"/>
  <c r="K1585" i="1"/>
  <c r="E1585" i="1"/>
  <c r="L1585" i="1"/>
  <c r="E1586" i="1" l="1"/>
  <c r="H1586" i="1"/>
  <c r="K1586" i="1"/>
  <c r="C1586" i="1"/>
  <c r="I1586" i="1"/>
  <c r="A1587" i="1" s="1"/>
  <c r="F1586" i="1"/>
  <c r="B1586" i="1"/>
  <c r="J1586" i="1"/>
  <c r="D1586" i="1"/>
  <c r="L1586" i="1"/>
  <c r="I1587" i="1" l="1"/>
  <c r="A1588" i="1" s="1"/>
  <c r="F1587" i="1"/>
  <c r="D1587" i="1"/>
  <c r="B1587" i="1"/>
  <c r="L1587" i="1"/>
  <c r="C1587" i="1"/>
  <c r="E1587" i="1"/>
  <c r="H1587" i="1"/>
  <c r="J1587" i="1"/>
  <c r="K1587" i="1"/>
  <c r="E1588" i="1" l="1"/>
  <c r="B1588" i="1"/>
  <c r="K1588" i="1"/>
  <c r="J1588" i="1"/>
  <c r="I1588" i="1"/>
  <c r="A1589" i="1" s="1"/>
  <c r="D1588" i="1"/>
  <c r="H1588" i="1"/>
  <c r="C1588" i="1"/>
  <c r="F1588" i="1"/>
  <c r="L1588" i="1"/>
  <c r="I1589" i="1" l="1"/>
  <c r="A1590" i="1" s="1"/>
  <c r="F1589" i="1"/>
  <c r="H1589" i="1"/>
  <c r="K1589" i="1"/>
  <c r="C1589" i="1"/>
  <c r="J1589" i="1"/>
  <c r="D1589" i="1"/>
  <c r="B1589" i="1"/>
  <c r="E1589" i="1"/>
  <c r="L1589" i="1"/>
  <c r="E1590" i="1" l="1"/>
  <c r="H1590" i="1"/>
  <c r="K1590" i="1"/>
  <c r="C1590" i="1"/>
  <c r="I1590" i="1"/>
  <c r="A1591" i="1" s="1"/>
  <c r="F1590" i="1"/>
  <c r="B1590" i="1"/>
  <c r="J1590" i="1"/>
  <c r="D1590" i="1"/>
  <c r="L1590" i="1"/>
  <c r="I1591" i="1" l="1"/>
  <c r="A1592" i="1" s="1"/>
  <c r="F1591" i="1"/>
  <c r="D1591" i="1"/>
  <c r="H1591" i="1"/>
  <c r="L1591" i="1"/>
  <c r="C1591" i="1"/>
  <c r="E1591" i="1"/>
  <c r="B1591" i="1"/>
  <c r="J1591" i="1"/>
  <c r="K1591" i="1"/>
  <c r="E1592" i="1" l="1"/>
  <c r="H1592" i="1"/>
  <c r="K1592" i="1"/>
  <c r="J1592" i="1"/>
  <c r="F1592" i="1"/>
  <c r="D1592" i="1"/>
  <c r="B1592" i="1"/>
  <c r="C1592" i="1"/>
  <c r="I1592" i="1"/>
  <c r="A1593" i="1" s="1"/>
  <c r="L1592" i="1"/>
  <c r="I1593" i="1" l="1"/>
  <c r="A1594" i="1" s="1"/>
  <c r="F1593" i="1"/>
  <c r="H1593" i="1"/>
  <c r="B1593" i="1"/>
  <c r="C1593" i="1"/>
  <c r="J1593" i="1"/>
  <c r="E1593" i="1"/>
  <c r="D1593" i="1"/>
  <c r="L1593" i="1"/>
  <c r="K1593" i="1"/>
  <c r="E1594" i="1" l="1"/>
  <c r="H1594" i="1"/>
  <c r="K1594" i="1"/>
  <c r="C1594" i="1"/>
  <c r="I1594" i="1"/>
  <c r="A1595" i="1" s="1"/>
  <c r="F1594" i="1"/>
  <c r="B1594" i="1"/>
  <c r="L1594" i="1"/>
  <c r="D1594" i="1"/>
  <c r="J1594" i="1"/>
  <c r="F1595" i="1" l="1"/>
  <c r="D24" i="1" s="1"/>
  <c r="E1595" i="1"/>
  <c r="L11" i="1" s="1"/>
  <c r="D1595" i="1"/>
  <c r="B1595" i="1"/>
  <c r="I1595" i="1"/>
  <c r="L1595" i="1"/>
  <c r="K1595" i="1"/>
  <c r="L30" i="1" s="1"/>
  <c r="H1595" i="1"/>
  <c r="J1595" i="1"/>
  <c r="C1595" i="1"/>
  <c r="H28" i="1"/>
  <c r="H29" i="1"/>
  <c r="D29" i="1" l="1"/>
  <c r="D25" i="1" s="1"/>
  <c r="D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Maria</author>
    <author>Vertex42</author>
  </authors>
  <commentList>
    <comment ref="C5" authorId="0" shapeId="0" xr:uid="{00000000-0006-0000-0000-000001000000}">
      <text>
        <r>
          <rPr>
            <b/>
            <sz val="8"/>
            <color indexed="81"/>
            <rFont val="Tahoma"/>
          </rPr>
          <t>Loan Amount:</t>
        </r>
        <r>
          <rPr>
            <sz val="8"/>
            <color indexed="81"/>
            <rFont val="Tahoma"/>
          </rPr>
          <t xml:space="preserve">
This is the amount that you have borrowed, not the sale price of the home. If you enter the current balance of your mortgage, make sure you adjust the Term Length to be the amount of years (or months/12) you have left on your mortgage.</t>
        </r>
      </text>
    </comment>
    <comment ref="G5" authorId="0" shapeId="0" xr:uid="{00000000-0006-0000-0000-000002000000}">
      <text>
        <r>
          <rPr>
            <b/>
            <sz val="8"/>
            <color indexed="81"/>
            <rFont val="Tahoma"/>
          </rPr>
          <t>Balance Due at Year ...</t>
        </r>
        <r>
          <rPr>
            <sz val="8"/>
            <color indexed="81"/>
            <rFont val="Tahoma"/>
          </rPr>
          <t xml:space="preserve">
Useful if you are selling your house after a number of years, or just want to know what the balance due is after a certain number of years.
</t>
        </r>
      </text>
    </comment>
    <comment ref="C6" authorId="0" shapeId="0" xr:uid="{00000000-0006-0000-0000-000003000000}">
      <text>
        <r>
          <rPr>
            <b/>
            <sz val="8"/>
            <color indexed="81"/>
            <rFont val="Tahoma"/>
          </rPr>
          <t>Annual Interest Rate:</t>
        </r>
        <r>
          <rPr>
            <sz val="8"/>
            <color indexed="81"/>
            <rFont val="Tahoma"/>
          </rPr>
          <t xml:space="preserve">
This is the </t>
        </r>
        <r>
          <rPr>
            <b/>
            <sz val="8"/>
            <color indexed="81"/>
            <rFont val="Tahoma"/>
            <family val="2"/>
          </rPr>
          <t xml:space="preserve">rate quoted by the lender.  </t>
        </r>
        <r>
          <rPr>
            <sz val="8"/>
            <color indexed="81"/>
            <rFont val="Tahoma"/>
            <family val="2"/>
          </rPr>
          <t xml:space="preserve">US mortgages are usually quoted based on a </t>
        </r>
        <r>
          <rPr>
            <b/>
            <sz val="8"/>
            <color indexed="81"/>
            <rFont val="Tahoma"/>
            <family val="2"/>
          </rPr>
          <t>monthly compound</t>
        </r>
        <r>
          <rPr>
            <sz val="8"/>
            <color indexed="81"/>
            <rFont val="Tahoma"/>
            <family val="2"/>
          </rPr>
          <t xml:space="preserve"> period. Canadian mortgages are usually quoted based on a </t>
        </r>
        <r>
          <rPr>
            <b/>
            <sz val="8"/>
            <color indexed="81"/>
            <rFont val="Tahoma"/>
            <family val="2"/>
          </rPr>
          <t>semi-annual</t>
        </r>
        <r>
          <rPr>
            <sz val="8"/>
            <color indexed="81"/>
            <rFont val="Tahoma"/>
            <family val="2"/>
          </rPr>
          <t xml:space="preserve"> compound period.
Note that this value is NOT the same as "APR".</t>
        </r>
        <r>
          <rPr>
            <sz val="8"/>
            <color indexed="81"/>
            <rFont val="Tahoma"/>
          </rPr>
          <t xml:space="preserve">
</t>
        </r>
      </text>
    </comment>
    <comment ref="K6" authorId="0" shapeId="0" xr:uid="{00000000-0006-0000-0000-000004000000}">
      <text>
        <r>
          <rPr>
            <sz val="8"/>
            <color indexed="81"/>
            <rFont val="Tahoma"/>
          </rPr>
          <t>In a 5-year ARM (Ajustable Rate Mortgage), the initial interest rate remains fixed for the first 5 years. After that, the rate is subject to adjustments, depending upon market conditions.
ARM loans are often used when planning to sell the house after a number of years. 3, 5, 7, and 10-year ARMs are the most common.</t>
        </r>
      </text>
    </comment>
    <comment ref="C7" authorId="1" shapeId="0" xr:uid="{00000000-0006-0000-0000-000005000000}">
      <text>
        <r>
          <rPr>
            <b/>
            <sz val="8"/>
            <color indexed="81"/>
            <rFont val="Tahoma"/>
            <family val="2"/>
          </rPr>
          <t>Term (Amortization Period)</t>
        </r>
        <r>
          <rPr>
            <sz val="8"/>
            <color indexed="81"/>
            <rFont val="Tahoma"/>
          </rPr>
          <t xml:space="preserve">
The total number of years it will take to pay off the mortgage. Typical values: 30, 25, 20, 15
OR, enter the number of years you have LEFT on your loan. You can enter 10 years + 3 months by entering "=10+3/12"</t>
        </r>
      </text>
    </comment>
    <comment ref="K7" authorId="0" shapeId="0" xr:uid="{00000000-0006-0000-0000-000006000000}">
      <text>
        <r>
          <rPr>
            <b/>
            <sz val="8"/>
            <color indexed="81"/>
            <rFont val="Tahoma"/>
          </rPr>
          <t>Interest Rate Cap:</t>
        </r>
        <r>
          <rPr>
            <sz val="8"/>
            <color indexed="81"/>
            <rFont val="Tahoma"/>
          </rPr>
          <t xml:space="preserve">
A variable rate mortgage usually has a "cap" which specifies the maximum rate that you can be charged over the life of the plan.</t>
        </r>
      </text>
    </comment>
    <comment ref="C8" authorId="1" shapeId="0" xr:uid="{00000000-0006-0000-0000-000007000000}">
      <text>
        <r>
          <rPr>
            <b/>
            <sz val="8"/>
            <color indexed="81"/>
            <rFont val="Tahoma"/>
            <family val="2"/>
          </rPr>
          <t>First Payment Date</t>
        </r>
        <r>
          <rPr>
            <sz val="8"/>
            <color indexed="81"/>
            <rFont val="Tahoma"/>
          </rPr>
          <t xml:space="preserve">
</t>
        </r>
        <r>
          <rPr>
            <sz val="8"/>
            <color indexed="81"/>
            <rFont val="Tahoma"/>
            <family val="2"/>
          </rPr>
          <t xml:space="preserve">Assumes that the first payment date is at the </t>
        </r>
        <r>
          <rPr>
            <b/>
            <sz val="8"/>
            <color indexed="81"/>
            <rFont val="Tahoma"/>
            <family val="2"/>
          </rPr>
          <t xml:space="preserve">end </t>
        </r>
        <r>
          <rPr>
            <sz val="8"/>
            <color indexed="81"/>
            <rFont val="Tahoma"/>
            <family val="2"/>
          </rPr>
          <t>of the first period.</t>
        </r>
      </text>
    </comment>
    <comment ref="K8" authorId="0" shapeId="0" xr:uid="{00000000-0006-0000-0000-000008000000}">
      <text>
        <r>
          <rPr>
            <b/>
            <sz val="8"/>
            <color indexed="81"/>
            <rFont val="Tahoma"/>
          </rPr>
          <t>Interest Rate Minimum:</t>
        </r>
        <r>
          <rPr>
            <sz val="8"/>
            <color indexed="81"/>
            <rFont val="Tahoma"/>
          </rPr>
          <t xml:space="preserve">
In reality, the interest rate will probably not go below 4%, and certainly won't be negative, so if the market is such that the interest rates are decreasing, you can enter a negative estimated adjustment, and the interest rate minimum will place a lower limit on the rate so that the interest rate cannot go below the minimum.</t>
        </r>
      </text>
    </comment>
    <comment ref="C9" authorId="0" shapeId="0" xr:uid="{00000000-0006-0000-0000-000009000000}">
      <text>
        <r>
          <rPr>
            <b/>
            <sz val="8"/>
            <color indexed="81"/>
            <rFont val="Tahoma"/>
          </rPr>
          <t>Compound Period:</t>
        </r>
        <r>
          <rPr>
            <sz val="8"/>
            <color indexed="81"/>
            <rFont val="Tahoma"/>
          </rPr>
          <t xml:space="preserve">
The number of times per year that the </t>
        </r>
        <r>
          <rPr>
            <b/>
            <sz val="8"/>
            <color indexed="81"/>
            <rFont val="Tahoma"/>
            <family val="2"/>
          </rPr>
          <t>quoted annual interest rate</t>
        </r>
        <r>
          <rPr>
            <sz val="8"/>
            <color indexed="81"/>
            <rFont val="Tahoma"/>
          </rPr>
          <t xml:space="preserve"> is compounded.
</t>
        </r>
        <r>
          <rPr>
            <b/>
            <sz val="8"/>
            <color indexed="81"/>
            <rFont val="Tahoma"/>
            <family val="2"/>
          </rPr>
          <t>Monthly:</t>
        </r>
        <r>
          <rPr>
            <sz val="8"/>
            <color indexed="81"/>
            <rFont val="Tahoma"/>
          </rPr>
          <t xml:space="preserve"> 12 times per year (for </t>
        </r>
        <r>
          <rPr>
            <b/>
            <sz val="8"/>
            <color indexed="81"/>
            <rFont val="Tahoma"/>
            <family val="2"/>
          </rPr>
          <t>US Mortgages</t>
        </r>
        <r>
          <rPr>
            <sz val="8"/>
            <color indexed="81"/>
            <rFont val="Tahoma"/>
          </rPr>
          <t xml:space="preserve">)
</t>
        </r>
        <r>
          <rPr>
            <b/>
            <sz val="8"/>
            <color indexed="81"/>
            <rFont val="Tahoma"/>
            <family val="2"/>
          </rPr>
          <t>Semi-Annually</t>
        </r>
        <r>
          <rPr>
            <sz val="8"/>
            <color indexed="81"/>
            <rFont val="Tahoma"/>
          </rPr>
          <t xml:space="preserve">: 2 times per year (for </t>
        </r>
        <r>
          <rPr>
            <b/>
            <sz val="8"/>
            <color indexed="81"/>
            <rFont val="Tahoma"/>
            <family val="2"/>
          </rPr>
          <t>Canadian Mortgages</t>
        </r>
        <r>
          <rPr>
            <sz val="8"/>
            <color indexed="81"/>
            <rFont val="Tahoma"/>
          </rPr>
          <t xml:space="preserve">)
</t>
        </r>
        <r>
          <rPr>
            <b/>
            <sz val="8"/>
            <color indexed="81"/>
            <rFont val="Tahoma"/>
            <family val="2"/>
          </rPr>
          <t>NOTE:</t>
        </r>
        <r>
          <rPr>
            <sz val="8"/>
            <color indexed="81"/>
            <rFont val="Tahoma"/>
          </rPr>
          <t xml:space="preserve"> This calculator does not work for all types of mortgages and loans. The compound period is limited to </t>
        </r>
        <r>
          <rPr>
            <i/>
            <sz val="8"/>
            <color indexed="81"/>
            <rFont val="Tahoma"/>
            <family val="2"/>
          </rPr>
          <t>monthly</t>
        </r>
        <r>
          <rPr>
            <sz val="8"/>
            <color indexed="81"/>
            <rFont val="Tahoma"/>
          </rPr>
          <t xml:space="preserve"> and </t>
        </r>
        <r>
          <rPr>
            <i/>
            <sz val="8"/>
            <color indexed="81"/>
            <rFont val="Tahoma"/>
            <family val="2"/>
          </rPr>
          <t>semi-annually</t>
        </r>
        <r>
          <rPr>
            <sz val="8"/>
            <color indexed="81"/>
            <rFont val="Tahoma"/>
          </rPr>
          <t xml:space="preserve"> so that the user does not mistakenly choose a combination of compound period and payment frequency that would result in negative amortization. For example, a so-called "simple interest mortgage" uses a daily compounding period, BUT the interest is accrued in a separate account to avoid negative amortization and that is not how this spreadsheet is set up (you would need to use our "Simple Interest Loan" calculator, instead).</t>
        </r>
      </text>
    </comment>
    <comment ref="K9" authorId="0" shapeId="0" xr:uid="{00000000-0006-0000-0000-00000A000000}">
      <text>
        <r>
          <rPr>
            <b/>
            <sz val="8"/>
            <color indexed="81"/>
            <rFont val="Tahoma"/>
          </rPr>
          <t>Periods Between Adjustments:</t>
        </r>
        <r>
          <rPr>
            <sz val="8"/>
            <color indexed="81"/>
            <rFont val="Tahoma"/>
          </rPr>
          <t xml:space="preserve">
The number of periods between each interest rate adjustment. The common adjustment period is 12 months, meaning that the rate will be adjusted once a year.</t>
        </r>
      </text>
    </comment>
    <comment ref="C10" authorId="0" shapeId="0" xr:uid="{00000000-0006-0000-0000-00000B000000}">
      <text>
        <r>
          <rPr>
            <b/>
            <sz val="8"/>
            <color indexed="81"/>
            <rFont val="Tahoma"/>
          </rPr>
          <t>Payment Frequency:</t>
        </r>
        <r>
          <rPr>
            <sz val="8"/>
            <color indexed="81"/>
            <rFont val="Tahoma"/>
          </rPr>
          <t xml:space="preserve">
This is used to determine the number of </t>
        </r>
        <r>
          <rPr>
            <b/>
            <sz val="8"/>
            <color indexed="81"/>
            <rFont val="Tahoma"/>
            <family val="2"/>
          </rPr>
          <t>payments per year</t>
        </r>
        <r>
          <rPr>
            <sz val="8"/>
            <color indexed="81"/>
            <rFont val="Tahoma"/>
          </rPr>
          <t xml:space="preserve">.
Monthly: 12 times per year
Semi-Monthly: 24 times per year (2 times per month)
Bi-Weekly: 26 times per year (once every two weeks)
Weekly: 52 times per year (once a week)
Acc (Accelerated) Bi-Weekly: 26 times per year, </t>
        </r>
        <r>
          <rPr>
            <sz val="8"/>
            <color indexed="81"/>
            <rFont val="Tahoma"/>
            <family val="2"/>
          </rPr>
          <t>including a predefined extra payment. An Accelerated Bi-Weekly payment is 1/2 the normal Monthly payment.</t>
        </r>
        <r>
          <rPr>
            <sz val="8"/>
            <color indexed="81"/>
            <rFont val="Tahoma"/>
          </rPr>
          <t xml:space="preserve">
Acc (Accelerated) Weekly: 52 times per yea</t>
        </r>
        <r>
          <rPr>
            <sz val="8"/>
            <color indexed="81"/>
            <rFont val="Tahoma"/>
            <family val="2"/>
          </rPr>
          <t xml:space="preserve">r, including a predefined extra payment. An Accelerated Weekly payment is </t>
        </r>
        <r>
          <rPr>
            <sz val="8"/>
            <color indexed="81"/>
            <rFont val="Tahoma"/>
          </rPr>
          <t xml:space="preserve">1/4 the normal Monthly payment.
</t>
        </r>
        <r>
          <rPr>
            <b/>
            <sz val="8"/>
            <color indexed="81"/>
            <rFont val="Tahoma"/>
            <family val="2"/>
          </rPr>
          <t>Accelerated Bi-Weekly / Weekly</t>
        </r>
        <r>
          <rPr>
            <sz val="8"/>
            <color indexed="81"/>
            <rFont val="Tahoma"/>
          </rPr>
          <t xml:space="preserve">: Typical accelerated bi-weekly payment plans are basically just a way of making extra payments convenient. The effect is that over the course of a year, your total </t>
        </r>
        <r>
          <rPr>
            <b/>
            <sz val="8"/>
            <color indexed="81"/>
            <rFont val="Tahoma"/>
            <family val="2"/>
          </rPr>
          <t>extra payments</t>
        </r>
        <r>
          <rPr>
            <sz val="8"/>
            <color indexed="81"/>
            <rFont val="Tahoma"/>
          </rPr>
          <t xml:space="preserve"> end up equaling one normal monthly payment.</t>
        </r>
      </text>
    </comment>
    <comment ref="K10" authorId="0" shapeId="0" xr:uid="{00000000-0006-0000-0000-00000C000000}">
      <text>
        <r>
          <rPr>
            <b/>
            <sz val="8"/>
            <color indexed="81"/>
            <rFont val="Tahoma"/>
          </rPr>
          <t>Estimated Adjustment:</t>
        </r>
        <r>
          <rPr>
            <sz val="8"/>
            <color indexed="81"/>
            <rFont val="Tahoma"/>
          </rPr>
          <t xml:space="preserve">
The amount that you think the interest rate will rise (positive) or fall (negative) each time it is adjusted. This amount is added to the interest rate at the beginning of each adjustment period.</t>
        </r>
      </text>
    </comment>
    <comment ref="C11" authorId="2" shapeId="0" xr:uid="{00000000-0006-0000-0000-00000D000000}">
      <text>
        <r>
          <rPr>
            <b/>
            <sz val="8"/>
            <color indexed="81"/>
            <rFont val="Tahoma"/>
          </rPr>
          <t>Payment:</t>
        </r>
        <r>
          <rPr>
            <sz val="8"/>
            <color indexed="81"/>
            <rFont val="Tahoma"/>
          </rPr>
          <t xml:space="preserve">
This is the regular </t>
        </r>
        <r>
          <rPr>
            <b/>
            <sz val="8"/>
            <color indexed="81"/>
            <rFont val="Tahoma"/>
            <family val="2"/>
          </rPr>
          <t>principal+interest</t>
        </r>
        <r>
          <rPr>
            <sz val="8"/>
            <color indexed="81"/>
            <rFont val="Tahoma"/>
          </rPr>
          <t xml:space="preserve"> payment due each pay period. For variable rate mortgages, it is the payment for the initial fixed-rate portion of the ARM. This </t>
        </r>
        <r>
          <rPr>
            <b/>
            <sz val="8"/>
            <color indexed="81"/>
            <rFont val="Tahoma"/>
            <family val="2"/>
          </rPr>
          <t>does not include extra payments</t>
        </r>
        <r>
          <rPr>
            <sz val="8"/>
            <color indexed="81"/>
            <rFont val="Tahoma"/>
          </rPr>
          <t>, unless the "Acc Bi-Weekly" or "Acc Weekly" option is chosen for the Payment Frequency. In that case, see the comments in the Payment Frequency and Extra Payment fields.</t>
        </r>
      </text>
    </comment>
    <comment ref="K11" authorId="0" shapeId="0" xr:uid="{00000000-0006-0000-0000-00000E000000}">
      <text>
        <r>
          <rPr>
            <b/>
            <sz val="8"/>
            <color indexed="81"/>
            <rFont val="Tahoma"/>
          </rPr>
          <t>Highest Monthly Payment:</t>
        </r>
        <r>
          <rPr>
            <sz val="8"/>
            <color indexed="81"/>
            <rFont val="Tahoma"/>
          </rPr>
          <t xml:space="preserve">
This field tells you what the highest monthly payment </t>
        </r>
        <r>
          <rPr>
            <b/>
            <i/>
            <sz val="8"/>
            <color indexed="81"/>
            <rFont val="Tahoma"/>
            <family val="2"/>
          </rPr>
          <t>not counting extra payments</t>
        </r>
        <r>
          <rPr>
            <sz val="8"/>
            <color indexed="81"/>
            <rFont val="Tahoma"/>
          </rPr>
          <t xml:space="preserve"> is over the course of the loan, based on the inputs you provided about how you expect the rate to change over time.</t>
        </r>
      </text>
    </comment>
    <comment ref="C13" authorId="2" shapeId="0" xr:uid="{00000000-0006-0000-0000-00000F000000}">
      <text>
        <r>
          <rPr>
            <b/>
            <sz val="8"/>
            <color indexed="81"/>
            <rFont val="Tahoma"/>
          </rPr>
          <t>Home Value</t>
        </r>
        <r>
          <rPr>
            <sz val="8"/>
            <color indexed="81"/>
            <rFont val="Tahoma"/>
          </rPr>
          <t xml:space="preserve">
The home value is used to estimate the property taxes and home owner's insurance.</t>
        </r>
      </text>
    </comment>
    <comment ref="C14" authorId="1" shapeId="0" xr:uid="{00000000-0006-0000-0000-000010000000}">
      <text>
        <r>
          <rPr>
            <b/>
            <sz val="8"/>
            <color indexed="81"/>
            <rFont val="Tahoma"/>
            <family val="2"/>
          </rPr>
          <t xml:space="preserve">Estimated Property Tax: 
</t>
        </r>
        <r>
          <rPr>
            <sz val="8"/>
            <color indexed="81"/>
            <rFont val="Tahoma"/>
            <family val="2"/>
          </rPr>
          <t>(Real estate taxes) Annual property taxes are often based on a percentage of the property value. The average is around 1.8%, but you should call your Tax Collector's office in the city where you plan to buy the home for more information.</t>
        </r>
      </text>
    </comment>
    <comment ref="C15" authorId="1" shapeId="0" xr:uid="{00000000-0006-0000-0000-000011000000}">
      <text>
        <r>
          <rPr>
            <b/>
            <sz val="8"/>
            <color indexed="81"/>
            <rFont val="Tahoma"/>
            <family val="2"/>
          </rPr>
          <t xml:space="preserve">Estimated Yearly Homeowners (Property) Insurance: </t>
        </r>
        <r>
          <rPr>
            <sz val="8"/>
            <color indexed="81"/>
            <rFont val="Tahoma"/>
          </rPr>
          <t xml:space="preserve">
This type of insurance is meant to cover the dwelling, personal property, personal liability, etc. (depending on your specific policy). The annual cost of homeowner's insurance is often estimated as a percentage of the property value. The default is 0.4%, but you can change the formula if you need to.</t>
        </r>
      </text>
    </comment>
    <comment ref="C16" authorId="1" shapeId="0" xr:uid="{00000000-0006-0000-0000-000012000000}">
      <text>
        <r>
          <rPr>
            <b/>
            <sz val="8"/>
            <color indexed="81"/>
            <rFont val="Tahoma"/>
            <family val="2"/>
          </rPr>
          <t>Private Mortgage Insurance (PMI)</t>
        </r>
        <r>
          <rPr>
            <sz val="8"/>
            <color indexed="81"/>
            <rFont val="Tahoma"/>
          </rPr>
          <t xml:space="preserve"> 
Many lenders require PMI when down payments are less than 20 percent of the purchase price, or in other words a Loan-to-Value ratio of more than 80%. PMI will largely depend on the Loan-to-Value ratio, the type of mortgage, and the size of the loan, but can also include other factors. Typical values may range from $40 to $175. Check with your lending institution for the actual monthly PMI.</t>
        </r>
      </text>
    </comment>
    <comment ref="C17" authorId="2" shapeId="0" xr:uid="{00000000-0006-0000-0000-000013000000}">
      <text>
        <r>
          <rPr>
            <b/>
            <sz val="8"/>
            <color indexed="81"/>
            <rFont val="Tahoma"/>
          </rPr>
          <t>Estimated PITI Payment:</t>
        </r>
        <r>
          <rPr>
            <sz val="8"/>
            <color indexed="81"/>
            <rFont val="Tahoma"/>
          </rPr>
          <t xml:space="preserve">
This is the estimated mortgage payment that includes </t>
        </r>
        <r>
          <rPr>
            <b/>
            <sz val="8"/>
            <color indexed="81"/>
            <rFont val="Tahoma"/>
            <family val="2"/>
          </rPr>
          <t>Principal</t>
        </r>
        <r>
          <rPr>
            <sz val="8"/>
            <color indexed="81"/>
            <rFont val="Tahoma"/>
          </rPr>
          <t xml:space="preserve"> (P), </t>
        </r>
        <r>
          <rPr>
            <b/>
            <sz val="8"/>
            <color indexed="81"/>
            <rFont val="Tahoma"/>
            <family val="2"/>
          </rPr>
          <t>Interest</t>
        </r>
        <r>
          <rPr>
            <sz val="8"/>
            <color indexed="81"/>
            <rFont val="Tahoma"/>
          </rPr>
          <t xml:space="preserve"> (I), </t>
        </r>
        <r>
          <rPr>
            <b/>
            <sz val="8"/>
            <color indexed="81"/>
            <rFont val="Tahoma"/>
            <family val="2"/>
          </rPr>
          <t>Taxes</t>
        </r>
        <r>
          <rPr>
            <sz val="8"/>
            <color indexed="81"/>
            <rFont val="Tahoma"/>
          </rPr>
          <t xml:space="preserve"> (T), and </t>
        </r>
        <r>
          <rPr>
            <b/>
            <sz val="8"/>
            <color indexed="81"/>
            <rFont val="Tahoma"/>
            <family val="2"/>
          </rPr>
          <t>Insurance</t>
        </r>
        <r>
          <rPr>
            <sz val="8"/>
            <color indexed="81"/>
            <rFont val="Tahoma"/>
          </rPr>
          <t xml:space="preserve"> (I). It doesn't include extra payments unless you've chosen one of the accelerated payment frequency options.</t>
        </r>
      </text>
    </comment>
    <comment ref="C20" authorId="0" shapeId="0" xr:uid="{00000000-0006-0000-0000-000014000000}">
      <text>
        <r>
          <rPr>
            <b/>
            <sz val="8"/>
            <color indexed="81"/>
            <rFont val="Tahoma"/>
            <family val="2"/>
          </rPr>
          <t>Extra Payment</t>
        </r>
        <r>
          <rPr>
            <sz val="8"/>
            <color indexed="81"/>
            <rFont val="Tahoma"/>
          </rPr>
          <t xml:space="preserve">:
To make regularly scheduled prepayments on the principal, enter the value in this field, and the payment interval in the next field.
</t>
        </r>
        <r>
          <rPr>
            <b/>
            <sz val="8"/>
            <color indexed="81"/>
            <rFont val="Tahoma"/>
            <family val="2"/>
          </rPr>
          <t>Accelerated Bi-Weekly Payments</t>
        </r>
        <r>
          <rPr>
            <sz val="8"/>
            <color indexed="81"/>
            <rFont val="Tahoma"/>
          </rPr>
          <t>: Typical bi-weekly payment plans are basically just ways of making extra payments convenient. The amount paid is usually one half of the normal monthly payment. If you choose the "Acc Bi-Weekly" option from the Payment Frequency field, then this calculation is done for you. You can also estimate the effect of accelerated bi-weekly payments by setting the Payment Frequency to Monthly, choosing an Extra Payment Interval period of 1, and making the Extra Payment amount equal to the Payment/12.</t>
        </r>
      </text>
    </comment>
    <comment ref="C21" authorId="0" shapeId="0" xr:uid="{00000000-0006-0000-0000-000015000000}">
      <text>
        <r>
          <rPr>
            <b/>
            <sz val="8"/>
            <color indexed="81"/>
            <rFont val="Tahoma"/>
          </rPr>
          <t>Payment Interval:</t>
        </r>
        <r>
          <rPr>
            <sz val="8"/>
            <color indexed="81"/>
            <rFont val="Tahoma"/>
          </rPr>
          <t xml:space="preserve">
Specifies that the Extra Payment amount will be made every </t>
        </r>
        <r>
          <rPr>
            <i/>
            <sz val="8"/>
            <color indexed="81"/>
            <rFont val="Tahoma"/>
            <family val="2"/>
          </rPr>
          <t>N</t>
        </r>
        <r>
          <rPr>
            <sz val="8"/>
            <color indexed="81"/>
            <rFont val="Tahoma"/>
          </rPr>
          <t xml:space="preserve"> payments. For example, if the Payment Frequency is Monthly, enter 1 to make the extra payment every month, or 2 to make the extra payment every 2 months, or 12 to make the extra payment at the end of each year, etc.
</t>
        </r>
      </text>
    </comment>
    <comment ref="C22" authorId="0" shapeId="0" xr:uid="{00000000-0006-0000-0000-000016000000}">
      <text>
        <r>
          <rPr>
            <b/>
            <sz val="8"/>
            <color indexed="81"/>
            <rFont val="Tahoma"/>
          </rPr>
          <t>Extra Annual Payment:</t>
        </r>
        <r>
          <rPr>
            <sz val="8"/>
            <color indexed="81"/>
            <rFont val="Tahoma"/>
          </rPr>
          <t xml:space="preserve">
In addition to the Extra Payment above, you can specify an Extra Annual Payment, and choose when to start making extra annual payments by entering the Starting Payment Number.</t>
        </r>
      </text>
    </comment>
    <comment ref="G22" authorId="0" shapeId="0" xr:uid="{00000000-0006-0000-0000-000017000000}">
      <text>
        <r>
          <rPr>
            <b/>
            <sz val="8"/>
            <color indexed="81"/>
            <rFont val="Tahoma"/>
          </rPr>
          <t>Total Payments:</t>
        </r>
        <r>
          <rPr>
            <sz val="8"/>
            <color indexed="81"/>
            <rFont val="Tahoma"/>
          </rPr>
          <t xml:space="preserve">
If you don't make any extra payments, this will be the total amount, including interest, paid over the life of the loan (the full amortization period).</t>
        </r>
      </text>
    </comment>
    <comment ref="C23" authorId="0" shapeId="0" xr:uid="{00000000-0006-0000-0000-000018000000}">
      <text>
        <r>
          <rPr>
            <b/>
            <sz val="8"/>
            <color indexed="81"/>
            <rFont val="Tahoma"/>
          </rPr>
          <t>Starting Payment # for Extra Annual Payment:</t>
        </r>
        <r>
          <rPr>
            <sz val="8"/>
            <color indexed="81"/>
            <rFont val="Tahoma"/>
          </rPr>
          <t xml:space="preserve">
Let's you specify when you want to start making your extra annual payment. For example, if you are paying monthly it might be the month after you file your tax return or when you get your annual bonus (depending on your company's fiscal year).</t>
        </r>
      </text>
    </comment>
    <comment ref="G23" authorId="0" shapeId="0" xr:uid="{00000000-0006-0000-0000-000019000000}">
      <text>
        <r>
          <rPr>
            <b/>
            <sz val="8"/>
            <color indexed="81"/>
            <rFont val="Tahoma"/>
          </rPr>
          <t>Total Interest:</t>
        </r>
        <r>
          <rPr>
            <sz val="8"/>
            <color indexed="81"/>
            <rFont val="Tahoma"/>
          </rPr>
          <t xml:space="preserve">
If you don't make any extra payments, this will be the total amount of interest paid over the life of the loan (the full amortization period). This amount is used to calculate the "Interest Savings".</t>
        </r>
      </text>
    </comment>
    <comment ref="C24" authorId="0" shapeId="0" xr:uid="{00000000-0006-0000-0000-00001A000000}">
      <text>
        <r>
          <rPr>
            <b/>
            <sz val="8"/>
            <color indexed="81"/>
            <rFont val="Tahoma"/>
          </rPr>
          <t>Total Extra Payments:</t>
        </r>
        <r>
          <rPr>
            <sz val="8"/>
            <color indexed="81"/>
            <rFont val="Tahoma"/>
          </rPr>
          <t xml:space="preserve">
This is sum of the Extra Payments and the Additional Payments columns.</t>
        </r>
      </text>
    </comment>
    <comment ref="C25" authorId="1" shapeId="0" xr:uid="{00000000-0006-0000-0000-00001B000000}">
      <text>
        <r>
          <rPr>
            <b/>
            <sz val="8"/>
            <color indexed="81"/>
            <rFont val="Tahoma"/>
            <family val="2"/>
          </rPr>
          <t>Interest Savings</t>
        </r>
        <r>
          <rPr>
            <sz val="8"/>
            <color indexed="81"/>
            <rFont val="Tahoma"/>
          </rPr>
          <t xml:space="preserve">
The reduced interest associated with making extra payments or "prepayments". When you make extra payments on the principal, then you pay less interest in the long run.
</t>
        </r>
        <r>
          <rPr>
            <b/>
            <sz val="8"/>
            <color indexed="81"/>
            <rFont val="Tahoma"/>
            <family val="2"/>
          </rPr>
          <t>This calculation does NOT include any tax deductions.</t>
        </r>
      </text>
    </comment>
    <comment ref="C28" authorId="0" shapeId="0" xr:uid="{00000000-0006-0000-0000-00001C000000}">
      <text>
        <r>
          <rPr>
            <b/>
            <sz val="8"/>
            <color indexed="81"/>
            <rFont val="Tahoma"/>
          </rPr>
          <t>Total Payments:</t>
        </r>
        <r>
          <rPr>
            <sz val="8"/>
            <color indexed="81"/>
            <rFont val="Tahoma"/>
          </rPr>
          <t xml:space="preserve">
The total amount paid over the course of the loan, including both interest and principal.</t>
        </r>
      </text>
    </comment>
    <comment ref="G28" authorId="0" shapeId="0" xr:uid="{00000000-0006-0000-0000-00001D000000}">
      <text>
        <r>
          <rPr>
            <b/>
            <sz val="8"/>
            <color indexed="81"/>
            <rFont val="Tahoma"/>
          </rPr>
          <t>Years Until Paid Off:</t>
        </r>
        <r>
          <rPr>
            <sz val="8"/>
            <color indexed="81"/>
            <rFont val="Tahoma"/>
          </rPr>
          <t xml:space="preserve">
If you elect to make extra payments, you may be able to pay off your loan early.
</t>
        </r>
        <r>
          <rPr>
            <b/>
            <sz val="8"/>
            <color indexed="81"/>
            <rFont val="Tahoma"/>
            <family val="2"/>
          </rPr>
          <t>Important</t>
        </r>
        <r>
          <rPr>
            <sz val="8"/>
            <color indexed="81"/>
            <rFont val="Tahoma"/>
          </rPr>
          <t xml:space="preserve">: For </t>
        </r>
        <r>
          <rPr>
            <b/>
            <sz val="8"/>
            <color indexed="81"/>
            <rFont val="Tahoma"/>
            <family val="2"/>
          </rPr>
          <t xml:space="preserve">variable rate </t>
        </r>
        <r>
          <rPr>
            <sz val="8"/>
            <color indexed="81"/>
            <rFont val="Tahoma"/>
          </rPr>
          <t>mortgages, the monthly payment is adjusted whenever the rate changes! So, even if you make extra payments, you may not end up paying your loan off early.</t>
        </r>
      </text>
    </comment>
    <comment ref="K28" authorId="0" shapeId="0" xr:uid="{00000000-0006-0000-0000-00001E000000}">
      <text>
        <r>
          <rPr>
            <b/>
            <sz val="8"/>
            <color indexed="81"/>
            <rFont val="Tahoma"/>
          </rPr>
          <t>Tax Bracket:</t>
        </r>
        <r>
          <rPr>
            <sz val="8"/>
            <color indexed="81"/>
            <rFont val="Tahoma"/>
          </rPr>
          <t xml:space="preserve">
In some cases, the interest paid on a mortgage is tax deductible. If it is NOT, enter a 0% in the tax bracket to represent no tax returned.</t>
        </r>
      </text>
    </comment>
    <comment ref="C29" authorId="0" shapeId="0" xr:uid="{00000000-0006-0000-0000-00001F000000}">
      <text>
        <r>
          <rPr>
            <b/>
            <sz val="8"/>
            <color indexed="81"/>
            <rFont val="Tahoma"/>
          </rPr>
          <t>Total Interest:</t>
        </r>
        <r>
          <rPr>
            <sz val="8"/>
            <color indexed="81"/>
            <rFont val="Tahoma"/>
          </rPr>
          <t xml:space="preserve">
The total amount of interest paid over the course of the loan.</t>
        </r>
      </text>
    </comment>
    <comment ref="K29" authorId="0" shapeId="0" xr:uid="{00000000-0006-0000-0000-000020000000}">
      <text>
        <r>
          <rPr>
            <b/>
            <sz val="8"/>
            <color indexed="81"/>
            <rFont val="Tahoma"/>
          </rPr>
          <t>Effective Annual Interest Rate:</t>
        </r>
        <r>
          <rPr>
            <sz val="8"/>
            <color indexed="81"/>
            <rFont val="Tahoma"/>
          </rPr>
          <t xml:space="preserve">
</t>
        </r>
        <r>
          <rPr>
            <b/>
            <sz val="8"/>
            <color indexed="81"/>
            <rFont val="Tahoma"/>
            <family val="2"/>
          </rPr>
          <t xml:space="preserve">Only applies to fixed-rate mortgages </t>
        </r>
        <r>
          <rPr>
            <sz val="8"/>
            <color indexed="81"/>
            <rFont val="Tahoma"/>
            <family val="2"/>
          </rPr>
          <t>(or the starting interest rate on an adjustable rate mortgage). I</t>
        </r>
        <r>
          <rPr>
            <sz val="8"/>
            <color indexed="81"/>
            <rFont val="Tahoma"/>
          </rPr>
          <t>f you can deduct the interest paid on your home mortgage from your taxes, then one way to look at this benefit is by calculating the "</t>
        </r>
        <r>
          <rPr>
            <sz val="8"/>
            <color indexed="81"/>
            <rFont val="Tahoma"/>
            <family val="2"/>
          </rPr>
          <t>effective annual interest rate</t>
        </r>
        <r>
          <rPr>
            <sz val="8"/>
            <color indexed="81"/>
            <rFont val="Tahoma"/>
          </rPr>
          <t>". Note that you still must pay the normal amount of interest, but when making comparisons to other loans and investments, you should consider the tax deduction if it applies.</t>
        </r>
      </text>
    </comment>
    <comment ref="K30" authorId="0" shapeId="0" xr:uid="{00000000-0006-0000-0000-000021000000}">
      <text>
        <r>
          <rPr>
            <b/>
            <sz val="8"/>
            <color indexed="81"/>
            <rFont val="Tahoma"/>
          </rPr>
          <t>Total Returned:</t>
        </r>
        <r>
          <rPr>
            <sz val="8"/>
            <color indexed="81"/>
            <rFont val="Tahoma"/>
          </rPr>
          <t xml:space="preserve">
The total amount of tax returned due to the home mortgage interest deduction. Note that the amount indicated in the Tax Returned column is NOT actually returned that month.</t>
        </r>
        <r>
          <rPr>
            <b/>
            <sz val="8"/>
            <color indexed="81"/>
            <rFont val="Tahoma"/>
            <family val="2"/>
          </rPr>
          <t xml:space="preserve"> You must wait for your yearly tax return to see the benefit.</t>
        </r>
      </text>
    </comment>
    <comment ref="A34" authorId="0" shapeId="0" xr:uid="{00000000-0006-0000-0000-000022000000}">
      <text>
        <r>
          <rPr>
            <b/>
            <sz val="8"/>
            <color indexed="81"/>
            <rFont val="Tahoma"/>
          </rPr>
          <t>Payment Number</t>
        </r>
        <r>
          <rPr>
            <sz val="8"/>
            <color indexed="81"/>
            <rFont val="Tahoma"/>
          </rPr>
          <t xml:space="preserve">
</t>
        </r>
      </text>
    </comment>
    <comment ref="B34" authorId="0" shapeId="0" xr:uid="{00000000-0006-0000-0000-000023000000}">
      <text>
        <r>
          <rPr>
            <b/>
            <sz val="8"/>
            <color indexed="81"/>
            <rFont val="Tahoma"/>
          </rPr>
          <t>Payment Date:</t>
        </r>
        <r>
          <rPr>
            <sz val="8"/>
            <color indexed="81"/>
            <rFont val="Tahoma"/>
          </rPr>
          <t xml:space="preserve">
This calculator assumes that the payments are made at the END of each period.</t>
        </r>
      </text>
    </comment>
    <comment ref="C34" authorId="0" shapeId="0" xr:uid="{00000000-0006-0000-0000-000024000000}">
      <text>
        <r>
          <rPr>
            <b/>
            <sz val="8"/>
            <color indexed="81"/>
            <rFont val="Tahoma"/>
          </rPr>
          <t>Current Annual Interest Rate:</t>
        </r>
        <r>
          <rPr>
            <sz val="8"/>
            <color indexed="81"/>
            <rFont val="Tahoma"/>
          </rPr>
          <t xml:space="preserve">
For a variable or adjustable-rate mortgages (ARM), this column indicates what the current annual interest rate is for each payment period.
</t>
        </r>
      </text>
    </comment>
    <comment ref="E34" authorId="0" shapeId="0" xr:uid="{00000000-0006-0000-0000-000025000000}">
      <text>
        <r>
          <rPr>
            <b/>
            <sz val="8"/>
            <color indexed="81"/>
            <rFont val="Tahoma"/>
          </rPr>
          <t>Payment:</t>
        </r>
        <r>
          <rPr>
            <sz val="8"/>
            <color indexed="81"/>
            <rFont val="Tahoma"/>
          </rPr>
          <t xml:space="preserve">
The required payment that includes both interest and principal.</t>
        </r>
      </text>
    </comment>
    <comment ref="F34" authorId="1" shapeId="0" xr:uid="{00000000-0006-0000-0000-000026000000}">
      <text>
        <r>
          <rPr>
            <b/>
            <sz val="8"/>
            <color indexed="81"/>
            <rFont val="Tahoma"/>
            <family val="2"/>
          </rPr>
          <t>Extra Payments (Prepayments)</t>
        </r>
        <r>
          <rPr>
            <sz val="8"/>
            <color indexed="81"/>
            <rFont val="Tahoma"/>
          </rPr>
          <t xml:space="preserve">
(Assumes no penalties for making prepayments on the principal)
The amounts in the "Extra Payments" column are based on the inputs chosen in the "Extra Payments" section above. To manually enter extra payments, use the Additional Payment column.
The complication of the formula in this column comes from having to prevent overpaying on the last few payments. For example, if you normally make a sizable annual extra payment, the formula must make sure that your last annual payment isn't more than the balance due. If it is, then the extra payment is adjusted to bring the balance exactly to zero.</t>
        </r>
      </text>
    </comment>
    <comment ref="G34" authorId="1" shapeId="0" xr:uid="{00000000-0006-0000-0000-000027000000}">
      <text>
        <r>
          <rPr>
            <b/>
            <sz val="8"/>
            <color indexed="81"/>
            <rFont val="Tahoma"/>
            <family val="2"/>
          </rPr>
          <t>Additional Principal Payment</t>
        </r>
        <r>
          <rPr>
            <sz val="8"/>
            <color indexed="81"/>
            <rFont val="Tahoma"/>
          </rPr>
          <t xml:space="preserve">
(Assumes no penalties for making prepayments on the principal)
This column gives you complete flexibility in making additional payments. Use the Extra Payments to schedule regular extra payments. The Additional Payment column is for the occasional lump sum or irregularly scheduled prepayments.
You can enter a negative value here if you want to cancel a regularly scheduled extra payment. If you enter a negative value and you end up not paying the interest due, then your balance will increase, resulting in negative amortization (paying interest on interest).</t>
        </r>
      </text>
    </comment>
    <comment ref="K34" authorId="0" shapeId="0" xr:uid="{00000000-0006-0000-0000-000028000000}">
      <text>
        <r>
          <rPr>
            <b/>
            <sz val="8"/>
            <color indexed="81"/>
            <rFont val="Tahoma"/>
          </rPr>
          <t>Tax Returned:</t>
        </r>
        <r>
          <rPr>
            <sz val="8"/>
            <color indexed="81"/>
            <rFont val="Tahoma"/>
          </rPr>
          <t xml:space="preserve">
This column only applies if you can deduct the interest paid on your home mortgage from your taxes. This column calculates the amount of tax that will be returned based on your tax bracket and the amount of interest paid this month. Note that the amount indicated in the Tax Returned column is NOT actually returned that month. </t>
        </r>
        <r>
          <rPr>
            <b/>
            <sz val="8"/>
            <color indexed="81"/>
            <rFont val="Tahoma"/>
            <family val="2"/>
          </rPr>
          <t>You must wait for your yearly tax return to see the benefit.</t>
        </r>
        <r>
          <rPr>
            <sz val="8"/>
            <color indexed="81"/>
            <rFont val="Tahoma"/>
            <family val="2"/>
          </rPr>
          <t xml:space="preserve">
The tax deduction decreases as you pay down your loan and pay less interest.</t>
        </r>
      </text>
    </comment>
    <comment ref="L34" authorId="0" shapeId="0" xr:uid="{00000000-0006-0000-0000-000029000000}">
      <text>
        <r>
          <rPr>
            <b/>
            <sz val="8"/>
            <color indexed="81"/>
            <rFont val="Tahoma"/>
          </rPr>
          <t>Cumulative Tax Returned</t>
        </r>
        <r>
          <rPr>
            <sz val="8"/>
            <color indexed="81"/>
            <rFont val="Tahoma"/>
            <family val="2"/>
          </rPr>
          <t xml:space="preserve">
A running total of the tax returned.</t>
        </r>
      </text>
    </comment>
  </commentList>
</comments>
</file>

<file path=xl/sharedStrings.xml><?xml version="1.0" encoding="utf-8"?>
<sst xmlns="http://schemas.openxmlformats.org/spreadsheetml/2006/main" count="73" uniqueCount="65">
  <si>
    <t>Home Mortgage Calculator</t>
  </si>
  <si>
    <t>Mortgage Information</t>
  </si>
  <si>
    <t>Fixed-Rate or ARM</t>
  </si>
  <si>
    <t>Loan Amount</t>
  </si>
  <si>
    <t>Balance at Year …</t>
  </si>
  <si>
    <t>Variable or Fixed Rate</t>
  </si>
  <si>
    <t>Fixed Rate</t>
  </si>
  <si>
    <t>Annual Interest Rate</t>
  </si>
  <si>
    <t>Date</t>
  </si>
  <si>
    <t>Years Rate Remains Fixed</t>
  </si>
  <si>
    <t>Interest Paid</t>
  </si>
  <si>
    <t>Interest Rate Cap</t>
  </si>
  <si>
    <t>First Payment Date</t>
  </si>
  <si>
    <t>Principal Paid</t>
  </si>
  <si>
    <t>Interest Rate Minimum</t>
  </si>
  <si>
    <t>Compound Period</t>
  </si>
  <si>
    <t>Monthly</t>
  </si>
  <si>
    <t>Outstanding Balance</t>
  </si>
  <si>
    <t>Periods Between Adjustments</t>
  </si>
  <si>
    <t>Payment Frequency</t>
  </si>
  <si>
    <t>Estimated Adjustment</t>
  </si>
  <si>
    <t>[42]</t>
  </si>
  <si>
    <t>Payment</t>
  </si>
  <si>
    <t>Highest Monthly Payment</t>
  </si>
  <si>
    <t>Extra Payments</t>
  </si>
  <si>
    <t>Extra Payment</t>
  </si>
  <si>
    <t>Payment Interval</t>
  </si>
  <si>
    <t>Totals Assuming No Extra Payments</t>
  </si>
  <si>
    <t>Extra Annual Payment</t>
  </si>
  <si>
    <t>Total Payments</t>
  </si>
  <si>
    <t>Total Interest</t>
  </si>
  <si>
    <t>Total Extra Payments</t>
  </si>
  <si>
    <t>Tax Deduction</t>
  </si>
  <si>
    <t xml:space="preserve">Tax Bracket </t>
  </si>
  <si>
    <t>Years Until Paid Off</t>
  </si>
  <si>
    <t xml:space="preserve">Effective Interest Rate </t>
  </si>
  <si>
    <t xml:space="preserve">Total Tax Returned </t>
  </si>
  <si>
    <t>Interest Savings</t>
  </si>
  <si>
    <t>Payment Schedule</t>
  </si>
  <si>
    <t>No.</t>
  </si>
  <si>
    <t>Payment
Date</t>
  </si>
  <si>
    <t>Interest Rate</t>
  </si>
  <si>
    <t>Interest
Due</t>
  </si>
  <si>
    <t>Payment
Due</t>
  </si>
  <si>
    <t>Extra
Payments</t>
  </si>
  <si>
    <t>Additional Payment</t>
  </si>
  <si>
    <t>Principal
Paid</t>
  </si>
  <si>
    <t>Balance</t>
  </si>
  <si>
    <t>Year</t>
  </si>
  <si>
    <t>Tax Returned</t>
  </si>
  <si>
    <t>Cumulative Tax Returned</t>
  </si>
  <si>
    <t>Regular Payment Schedule (No Extra Payments)</t>
  </si>
  <si>
    <t>Rate</t>
  </si>
  <si>
    <t>Interest</t>
  </si>
  <si>
    <t>Principal</t>
  </si>
  <si>
    <r>
      <t xml:space="preserve">Balance </t>
    </r>
    <r>
      <rPr>
        <sz val="10"/>
        <color indexed="9"/>
        <rFont val="Arial"/>
        <family val="2"/>
      </rPr>
      <t>at a Specified Year</t>
    </r>
  </si>
  <si>
    <t>Starting Payment #</t>
  </si>
  <si>
    <t>Est. Yearly Property Taxes</t>
  </si>
  <si>
    <t>Monthly PMI</t>
  </si>
  <si>
    <t>Est. Yearly H.O. Insurance</t>
  </si>
  <si>
    <t>Summary</t>
  </si>
  <si>
    <t>Term Length (in Years)</t>
  </si>
  <si>
    <t>Home Value or Price</t>
  </si>
  <si>
    <t>PITI Payment</t>
  </si>
  <si>
    <t>Last Payment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</si>
</sst>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00%"/>
  </numFmts>
  <fonts count="28" x14ac:knownFonts="1">
    <font>
      <sz val="10"/>
      <name val="Tahoma"/>
      <family val="2"/>
    </font>
    <font>
      <sz val="10"/>
      <name val="Arial"/>
    </font>
    <font>
      <sz val="8"/>
      <name val="Arial"/>
    </font>
    <font>
      <b/>
      <sz val="18"/>
      <name val="Arial"/>
      <family val="2"/>
    </font>
    <font>
      <sz val="6"/>
      <name val="Tahoma"/>
      <family val="2"/>
    </font>
    <font>
      <sz val="8"/>
      <name val="Arial"/>
      <family val="2"/>
    </font>
    <font>
      <b/>
      <sz val="12"/>
      <color indexed="9"/>
      <name val="Arial"/>
      <family val="2"/>
    </font>
    <font>
      <b/>
      <sz val="10"/>
      <color indexed="9"/>
      <name val="Arial"/>
      <family val="2"/>
    </font>
    <font>
      <sz val="10"/>
      <color indexed="9"/>
      <name val="Arial"/>
      <family val="2"/>
    </font>
    <font>
      <sz val="12"/>
      <name val="Tahoma"/>
      <family val="2"/>
    </font>
    <font>
      <b/>
      <sz val="10"/>
      <name val="Tahoma"/>
      <family val="2"/>
    </font>
    <font>
      <sz val="8"/>
      <name val="Tahoma"/>
      <family val="2"/>
    </font>
    <font>
      <sz val="10"/>
      <name val="Tahoma"/>
      <family val="2"/>
    </font>
    <font>
      <sz val="10"/>
      <color indexed="55"/>
      <name val="Tahoma"/>
      <family val="2"/>
    </font>
    <font>
      <sz val="10"/>
      <color indexed="47"/>
      <name val="Tahoma"/>
      <family val="2"/>
    </font>
    <font>
      <b/>
      <sz val="12"/>
      <name val="Tahoma"/>
      <family val="2"/>
    </font>
    <font>
      <b/>
      <sz val="10"/>
      <color indexed="10"/>
      <name val="Tahoma"/>
      <family val="2"/>
    </font>
    <font>
      <i/>
      <sz val="10"/>
      <name val="Tahoma"/>
      <family val="2"/>
    </font>
    <font>
      <b/>
      <sz val="14"/>
      <name val="Tahoma"/>
      <family val="2"/>
    </font>
    <font>
      <sz val="10"/>
      <color indexed="9"/>
      <name val="Tahoma"/>
      <family val="2"/>
    </font>
    <font>
      <b/>
      <sz val="8"/>
      <name val="Tahoma"/>
      <family val="2"/>
    </font>
    <font>
      <b/>
      <sz val="8"/>
      <color indexed="81"/>
      <name val="Tahoma"/>
      <family val="2"/>
    </font>
    <font>
      <sz val="8"/>
      <color indexed="81"/>
      <name val="Tahoma"/>
    </font>
    <font>
      <sz val="8"/>
      <color indexed="81"/>
      <name val="Tahoma"/>
      <family val="2"/>
    </font>
    <font>
      <b/>
      <sz val="8"/>
      <color indexed="81"/>
      <name val="Tahoma"/>
    </font>
    <font>
      <i/>
      <sz val="8"/>
      <color indexed="81"/>
      <name val="Tahoma"/>
      <family val="2"/>
    </font>
    <font>
      <b/>
      <i/>
      <sz val="8"/>
      <color indexed="81"/>
      <name val="Tahoma"/>
      <family val="2"/>
    </font>
    <font>
      <sz val="11"/>
      <name val="Tahoma"/>
      <family val="2"/>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s>
  <borders count="7">
    <border>
      <left/>
      <right/>
      <top/>
      <bottom/>
      <diagonal/>
    </border>
    <border>
      <left/>
      <right/>
      <top/>
      <bottom style="medium">
        <color indexed="52"/>
      </bottom>
      <diagonal/>
    </border>
    <border>
      <left style="thin">
        <color indexed="55"/>
      </left>
      <right style="thin">
        <color indexed="55"/>
      </right>
      <top style="thin">
        <color indexed="55"/>
      </top>
      <bottom style="thin">
        <color indexed="55"/>
      </bottom>
      <diagonal/>
    </border>
    <border>
      <left/>
      <right/>
      <top/>
      <bottom style="medium">
        <color indexed="60"/>
      </bottom>
      <diagonal/>
    </border>
    <border>
      <left/>
      <right/>
      <top style="thin">
        <color indexed="55"/>
      </top>
      <bottom/>
      <diagonal/>
    </border>
    <border>
      <left/>
      <right/>
      <top/>
      <bottom style="thin">
        <color indexed="55"/>
      </bottom>
      <diagonal/>
    </border>
    <border>
      <left style="thin">
        <color indexed="55"/>
      </left>
      <right style="thin">
        <color indexed="55"/>
      </right>
      <top/>
      <bottom style="thin">
        <color indexed="55"/>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3" fillId="2" borderId="3" xfId="0" applyFont="1" applyFill="1" applyBorder="1" applyAlignment="1" applyProtection="1">
      <alignment horizontal="left" vertical="center"/>
    </xf>
    <xf numFmtId="0" fontId="0" fillId="2" borderId="3" xfId="0" applyFont="1" applyFill="1" applyBorder="1" applyProtection="1"/>
    <xf numFmtId="0" fontId="4" fillId="2" borderId="3" xfId="0" applyFont="1" applyFill="1" applyBorder="1" applyAlignment="1" applyProtection="1">
      <alignment horizontal="right" vertical="center" indent="1"/>
    </xf>
    <xf numFmtId="0" fontId="0" fillId="0" borderId="0" xfId="0" applyFont="1" applyProtection="1"/>
    <xf numFmtId="0" fontId="0" fillId="3" borderId="0" xfId="0" applyFont="1" applyFill="1" applyProtection="1"/>
    <xf numFmtId="0" fontId="0" fillId="2" borderId="0" xfId="0" applyFont="1" applyFill="1" applyProtection="1"/>
    <xf numFmtId="0" fontId="0" fillId="3" borderId="0" xfId="0" applyFill="1" applyProtection="1"/>
    <xf numFmtId="0" fontId="6" fillId="4" borderId="1" xfId="0" applyFont="1" applyFill="1" applyBorder="1" applyAlignment="1" applyProtection="1">
      <alignment horizontal="left" vertical="center" indent="1"/>
    </xf>
    <xf numFmtId="0" fontId="7" fillId="4" borderId="1" xfId="0" applyFont="1" applyFill="1" applyBorder="1" applyAlignment="1" applyProtection="1">
      <alignment horizontal="left" vertical="center" indent="1"/>
    </xf>
    <xf numFmtId="0" fontId="10" fillId="3" borderId="0" xfId="0" applyFont="1" applyFill="1" applyAlignment="1" applyProtection="1">
      <alignment horizontal="right" indent="1"/>
    </xf>
    <xf numFmtId="14" fontId="11" fillId="0" borderId="2" xfId="0" applyNumberFormat="1" applyFont="1" applyFill="1" applyBorder="1" applyAlignment="1" applyProtection="1">
      <alignment horizontal="right" vertical="center" indent="1"/>
      <protection locked="0"/>
    </xf>
    <xf numFmtId="0" fontId="0" fillId="3" borderId="0" xfId="0" applyFill="1" applyAlignment="1" applyProtection="1">
      <alignment horizontal="right" indent="1"/>
    </xf>
    <xf numFmtId="0" fontId="12" fillId="3" borderId="0" xfId="0" applyFont="1" applyFill="1" applyAlignment="1" applyProtection="1">
      <alignment horizontal="right" indent="1"/>
    </xf>
    <xf numFmtId="0" fontId="13" fillId="2" borderId="2" xfId="2" applyNumberFormat="1" applyFont="1" applyFill="1" applyBorder="1" applyAlignment="1" applyProtection="1">
      <alignment horizontal="center"/>
      <protection locked="0"/>
    </xf>
    <xf numFmtId="0" fontId="12" fillId="3" borderId="0" xfId="0" applyFont="1" applyFill="1" applyBorder="1" applyAlignment="1" applyProtection="1">
      <alignment horizontal="right" indent="1"/>
    </xf>
    <xf numFmtId="10" fontId="13" fillId="2" borderId="2" xfId="2" applyNumberFormat="1" applyFont="1" applyFill="1" applyBorder="1" applyAlignment="1" applyProtection="1">
      <alignment horizontal="center"/>
      <protection locked="0"/>
    </xf>
    <xf numFmtId="14" fontId="12" fillId="0" borderId="2" xfId="0" applyNumberFormat="1" applyFont="1" applyFill="1" applyBorder="1" applyAlignment="1" applyProtection="1">
      <alignment horizontal="right" indent="1"/>
      <protection locked="0"/>
    </xf>
    <xf numFmtId="14" fontId="11" fillId="5" borderId="2" xfId="0" applyNumberFormat="1" applyFont="1" applyFill="1" applyBorder="1" applyAlignment="1" applyProtection="1">
      <alignment horizontal="right" indent="1"/>
      <protection locked="0"/>
    </xf>
    <xf numFmtId="14" fontId="11" fillId="0" borderId="2" xfId="0" applyNumberFormat="1" applyFont="1" applyFill="1" applyBorder="1" applyAlignment="1" applyProtection="1">
      <alignment horizontal="right" indent="1"/>
      <protection locked="0"/>
    </xf>
    <xf numFmtId="0" fontId="14" fillId="3" borderId="0" xfId="0" applyFont="1" applyFill="1" applyProtection="1"/>
    <xf numFmtId="0" fontId="0" fillId="3" borderId="0" xfId="0" applyFill="1" applyAlignment="1" applyProtection="1">
      <alignment horizontal="right"/>
    </xf>
    <xf numFmtId="8" fontId="0" fillId="0" borderId="0" xfId="0" applyNumberFormat="1" applyFont="1" applyProtection="1"/>
    <xf numFmtId="0" fontId="0" fillId="0" borderId="2" xfId="0" applyFont="1" applyFill="1" applyBorder="1" applyProtection="1">
      <protection locked="0"/>
    </xf>
    <xf numFmtId="0" fontId="17" fillId="3" borderId="0" xfId="0" applyFont="1" applyFill="1" applyAlignment="1" applyProtection="1">
      <alignment horizontal="right"/>
    </xf>
    <xf numFmtId="6" fontId="12" fillId="2" borderId="2" xfId="1" applyNumberFormat="1" applyFont="1" applyFill="1" applyBorder="1" applyAlignment="1" applyProtection="1">
      <alignment vertical="center"/>
    </xf>
    <xf numFmtId="0" fontId="12" fillId="3" borderId="0" xfId="0" applyFont="1" applyFill="1" applyProtection="1"/>
    <xf numFmtId="165" fontId="12" fillId="3" borderId="0" xfId="2" applyNumberFormat="1" applyFont="1" applyFill="1" applyAlignment="1" applyProtection="1">
      <alignment horizontal="right"/>
    </xf>
    <xf numFmtId="10" fontId="12" fillId="0" borderId="2" xfId="2" applyNumberFormat="1" applyFont="1" applyFill="1" applyBorder="1" applyAlignment="1" applyProtection="1">
      <alignment vertical="center"/>
      <protection locked="0"/>
    </xf>
    <xf numFmtId="0" fontId="0" fillId="0" borderId="0" xfId="0" applyFont="1" applyFill="1" applyProtection="1"/>
    <xf numFmtId="0" fontId="18" fillId="0" borderId="0" xfId="0" applyFont="1" applyFill="1" applyProtection="1"/>
    <xf numFmtId="0" fontId="19" fillId="0" borderId="0" xfId="0" applyFont="1" applyProtection="1"/>
    <xf numFmtId="0" fontId="10" fillId="6" borderId="3" xfId="0" applyFont="1" applyFill="1" applyBorder="1" applyAlignment="1" applyProtection="1">
      <alignment horizontal="center"/>
    </xf>
    <xf numFmtId="0" fontId="10" fillId="6" borderId="3" xfId="0" applyFont="1" applyFill="1" applyBorder="1" applyAlignment="1" applyProtection="1">
      <alignment horizontal="right" wrapText="1"/>
    </xf>
    <xf numFmtId="0" fontId="15" fillId="6" borderId="3" xfId="0" applyFont="1" applyFill="1" applyBorder="1" applyAlignment="1" applyProtection="1">
      <alignment horizontal="right" wrapText="1"/>
    </xf>
    <xf numFmtId="0" fontId="12" fillId="6" borderId="3" xfId="0" applyFont="1" applyFill="1" applyBorder="1" applyAlignment="1" applyProtection="1">
      <alignment horizontal="right" wrapText="1"/>
    </xf>
    <xf numFmtId="0" fontId="11" fillId="3" borderId="0" xfId="0" applyFont="1" applyFill="1" applyAlignment="1" applyProtection="1">
      <alignment horizontal="center"/>
    </xf>
    <xf numFmtId="14" fontId="5" fillId="3" borderId="0" xfId="0" applyNumberFormat="1" applyFont="1" applyFill="1" applyAlignment="1" applyProtection="1">
      <alignment horizontal="right"/>
    </xf>
    <xf numFmtId="164" fontId="11" fillId="3" borderId="0" xfId="0" applyNumberFormat="1" applyFont="1" applyFill="1" applyAlignment="1" applyProtection="1">
      <alignment horizontal="center"/>
    </xf>
    <xf numFmtId="7" fontId="11" fillId="3" borderId="0" xfId="0" applyNumberFormat="1" applyFont="1" applyFill="1" applyProtection="1"/>
    <xf numFmtId="0" fontId="11" fillId="0" borderId="0" xfId="0" applyNumberFormat="1" applyFont="1" applyBorder="1" applyAlignment="1" applyProtection="1">
      <alignment horizontal="center"/>
    </xf>
    <xf numFmtId="14" fontId="2" fillId="0" borderId="0" xfId="0" applyNumberFormat="1" applyFont="1" applyBorder="1" applyAlignment="1" applyProtection="1">
      <alignment horizontal="right"/>
    </xf>
    <xf numFmtId="165" fontId="11" fillId="0" borderId="0" xfId="2" applyNumberFormat="1" applyFont="1" applyBorder="1" applyAlignment="1" applyProtection="1">
      <alignment horizontal="right"/>
    </xf>
    <xf numFmtId="4" fontId="11" fillId="0" borderId="0" xfId="0" applyNumberFormat="1" applyFont="1" applyBorder="1" applyAlignment="1" applyProtection="1">
      <alignment horizontal="right"/>
    </xf>
    <xf numFmtId="4" fontId="11" fillId="7" borderId="0" xfId="0" applyNumberFormat="1" applyFont="1" applyFill="1" applyBorder="1" applyAlignment="1" applyProtection="1">
      <alignment horizontal="right"/>
      <protection locked="0"/>
    </xf>
    <xf numFmtId="3" fontId="20" fillId="0" borderId="0" xfId="0" applyNumberFormat="1" applyFont="1" applyBorder="1" applyAlignment="1" applyProtection="1">
      <alignment horizontal="center"/>
    </xf>
    <xf numFmtId="2" fontId="0" fillId="0" borderId="0" xfId="0" applyNumberFormat="1" applyFont="1" applyProtection="1"/>
    <xf numFmtId="0" fontId="9" fillId="0" borderId="0" xfId="0" applyFont="1"/>
    <xf numFmtId="0" fontId="11" fillId="0" borderId="0" xfId="0" applyFont="1" applyAlignment="1" applyProtection="1">
      <alignment horizontal="center"/>
    </xf>
    <xf numFmtId="14" fontId="2" fillId="0" borderId="0" xfId="0" applyNumberFormat="1" applyFont="1" applyAlignment="1" applyProtection="1">
      <alignment horizontal="right"/>
    </xf>
    <xf numFmtId="165" fontId="11" fillId="0" borderId="0" xfId="2" applyNumberFormat="1" applyFont="1" applyProtection="1"/>
    <xf numFmtId="4" fontId="11" fillId="0" borderId="0" xfId="0" applyNumberFormat="1" applyFont="1" applyAlignment="1" applyProtection="1">
      <alignment horizontal="right"/>
    </xf>
    <xf numFmtId="4" fontId="11" fillId="2" borderId="0" xfId="0" applyNumberFormat="1" applyFont="1" applyFill="1" applyProtection="1"/>
    <xf numFmtId="0" fontId="5" fillId="3" borderId="0" xfId="0" applyFont="1" applyFill="1" applyBorder="1" applyAlignment="1">
      <alignment horizontal="right"/>
    </xf>
    <xf numFmtId="0" fontId="16" fillId="3" borderId="0" xfId="0" applyFont="1" applyFill="1" applyAlignment="1" applyProtection="1">
      <alignment horizontal="left"/>
    </xf>
    <xf numFmtId="0" fontId="27" fillId="3" borderId="0" xfId="0" applyFont="1" applyFill="1" applyAlignment="1" applyProtection="1">
      <alignment horizontal="right" indent="1"/>
    </xf>
    <xf numFmtId="44" fontId="27" fillId="8" borderId="2" xfId="1" applyFont="1" applyFill="1" applyBorder="1" applyAlignment="1" applyProtection="1">
      <alignment horizontal="right" vertical="center"/>
    </xf>
    <xf numFmtId="3" fontId="12" fillId="3" borderId="0" xfId="1" applyNumberFormat="1" applyFont="1" applyFill="1" applyBorder="1" applyProtection="1"/>
    <xf numFmtId="165" fontId="12" fillId="3" borderId="4" xfId="2" applyNumberFormat="1" applyFont="1" applyFill="1" applyBorder="1" applyAlignment="1" applyProtection="1">
      <alignment vertical="center"/>
    </xf>
    <xf numFmtId="0" fontId="0" fillId="3" borderId="0" xfId="0" applyFont="1" applyFill="1" applyBorder="1" applyAlignment="1" applyProtection="1">
      <alignment horizontal="center" vertical="center"/>
    </xf>
    <xf numFmtId="164" fontId="12" fillId="0" borderId="2" xfId="1" applyNumberFormat="1" applyFont="1" applyFill="1" applyBorder="1" applyAlignment="1" applyProtection="1">
      <alignment vertical="center"/>
      <protection locked="0"/>
    </xf>
    <xf numFmtId="164" fontId="12" fillId="3" borderId="4" xfId="1" applyNumberFormat="1" applyFont="1" applyFill="1" applyBorder="1" applyAlignment="1" applyProtection="1">
      <alignment vertical="center"/>
      <protection locked="0"/>
    </xf>
    <xf numFmtId="164" fontId="12" fillId="3" borderId="5" xfId="1" applyNumberFormat="1" applyFont="1" applyFill="1" applyBorder="1" applyAlignment="1" applyProtection="1">
      <alignment vertical="center"/>
      <protection locked="0"/>
    </xf>
    <xf numFmtId="10" fontId="27" fillId="0" borderId="2" xfId="2" applyNumberFormat="1" applyFont="1" applyFill="1" applyBorder="1" applyAlignment="1" applyProtection="1">
      <alignment horizontal="right"/>
      <protection locked="0"/>
    </xf>
    <xf numFmtId="0" fontId="27" fillId="0" borderId="2" xfId="0" applyFont="1" applyFill="1" applyBorder="1" applyAlignment="1" applyProtection="1">
      <alignment horizontal="center"/>
      <protection locked="0"/>
    </xf>
    <xf numFmtId="0" fontId="27" fillId="3" borderId="0" xfId="0" applyFont="1" applyFill="1" applyProtection="1"/>
    <xf numFmtId="0" fontId="27" fillId="3" borderId="0" xfId="0" applyFont="1" applyFill="1" applyBorder="1" applyAlignment="1" applyProtection="1">
      <alignment horizontal="right" indent="1"/>
    </xf>
    <xf numFmtId="44" fontId="13" fillId="3" borderId="4" xfId="1" applyFont="1" applyFill="1" applyBorder="1" applyAlignment="1" applyProtection="1">
      <alignment horizontal="center"/>
    </xf>
    <xf numFmtId="0" fontId="12" fillId="3" borderId="0" xfId="0" applyFont="1" applyFill="1" applyAlignment="1" applyProtection="1">
      <alignment horizontal="right"/>
    </xf>
    <xf numFmtId="40" fontId="12" fillId="8" borderId="2" xfId="1" applyNumberFormat="1" applyFont="1" applyFill="1" applyBorder="1" applyAlignment="1" applyProtection="1">
      <alignment horizontal="right" vertical="center"/>
    </xf>
    <xf numFmtId="40" fontId="0" fillId="3" borderId="0" xfId="1" applyNumberFormat="1" applyFont="1" applyFill="1" applyBorder="1" applyAlignment="1" applyProtection="1">
      <alignment horizontal="right" vertical="center"/>
    </xf>
    <xf numFmtId="40" fontId="0" fillId="3" borderId="4" xfId="1" applyNumberFormat="1" applyFont="1" applyFill="1" applyBorder="1" applyAlignment="1" applyProtection="1">
      <alignment horizontal="right" vertical="center"/>
    </xf>
    <xf numFmtId="14" fontId="0" fillId="3" borderId="0" xfId="0" applyNumberFormat="1" applyFont="1" applyFill="1" applyBorder="1" applyAlignment="1" applyProtection="1">
      <alignment horizontal="center" vertical="center"/>
    </xf>
    <xf numFmtId="44" fontId="12" fillId="0" borderId="6" xfId="1" applyNumberFormat="1" applyFont="1" applyFill="1" applyBorder="1" applyProtection="1">
      <protection locked="0"/>
    </xf>
    <xf numFmtId="43" fontId="27" fillId="0" borderId="6" xfId="1" applyNumberFormat="1" applyFont="1" applyFill="1" applyBorder="1" applyAlignment="1" applyProtection="1">
      <alignment horizontal="right"/>
      <protection locked="0"/>
    </xf>
    <xf numFmtId="40" fontId="12" fillId="3" borderId="0" xfId="1" applyNumberFormat="1" applyFont="1" applyFill="1" applyBorder="1" applyProtection="1"/>
    <xf numFmtId="14" fontId="12" fillId="3" borderId="4" xfId="1" applyNumberFormat="1" applyFont="1" applyFill="1" applyBorder="1" applyAlignment="1" applyProtection="1">
      <alignment horizontal="center"/>
    </xf>
  </cellXfs>
  <cellStyles count="3">
    <cellStyle name="Currency" xfId="1" builtinId="4"/>
    <cellStyle name="Normal" xfId="0" builtinId="0"/>
    <cellStyle name="Percent" xfId="2" builtinId="5"/>
  </cellStyles>
  <dxfs count="6">
    <dxf>
      <font>
        <b/>
        <i val="0"/>
        <condense val="0"/>
        <extend val="0"/>
        <color indexed="56"/>
      </font>
      <fill>
        <patternFill>
          <bgColor indexed="46"/>
        </patternFill>
      </fill>
    </dxf>
    <dxf>
      <font>
        <condense val="0"/>
        <extend val="0"/>
        <color auto="1"/>
      </font>
    </dxf>
    <dxf>
      <font>
        <condense val="0"/>
        <extend val="0"/>
        <color auto="1"/>
      </font>
      <fill>
        <patternFill patternType="none">
          <bgColor indexed="65"/>
        </patternFill>
      </fill>
    </dxf>
    <dxf>
      <font>
        <condense val="0"/>
        <extend val="0"/>
        <color indexed="55"/>
      </font>
    </dxf>
    <dxf>
      <border>
        <bottom style="thin">
          <color indexed="23"/>
        </bottom>
      </border>
    </dxf>
    <dxf>
      <border>
        <left/>
        <right/>
        <top/>
        <bottom style="thin">
          <color indexed="23"/>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31145456396125"/>
          <c:y val="6.9105965391440358E-2"/>
          <c:w val="0.76737273321364774"/>
          <c:h val="0.72764516500398968"/>
        </c:manualLayout>
      </c:layout>
      <c:lineChart>
        <c:grouping val="standard"/>
        <c:varyColors val="0"/>
        <c:ser>
          <c:idx val="1"/>
          <c:order val="0"/>
          <c:tx>
            <c:v>No Extra Payments</c:v>
          </c:tx>
          <c:spPr>
            <a:ln w="12700">
              <a:solidFill>
                <a:srgbClr val="FF00FF"/>
              </a:solidFill>
              <a:prstDash val="solid"/>
            </a:ln>
          </c:spPr>
          <c:marker>
            <c:symbol val="none"/>
          </c:marker>
          <c:cat>
            <c:numRef>
              <c:f>[0]!chart_date_noextra</c:f>
              <c:numCache>
                <c:formatCode>m/d/yyyy</c:formatCode>
                <c:ptCount val="18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pt idx="63">
                  <c:v>45383</c:v>
                </c:pt>
                <c:pt idx="64">
                  <c:v>45413</c:v>
                </c:pt>
                <c:pt idx="65">
                  <c:v>45444</c:v>
                </c:pt>
                <c:pt idx="66">
                  <c:v>45474</c:v>
                </c:pt>
                <c:pt idx="67">
                  <c:v>45505</c:v>
                </c:pt>
                <c:pt idx="68">
                  <c:v>45536</c:v>
                </c:pt>
                <c:pt idx="69">
                  <c:v>45566</c:v>
                </c:pt>
                <c:pt idx="70">
                  <c:v>45597</c:v>
                </c:pt>
                <c:pt idx="71">
                  <c:v>45627</c:v>
                </c:pt>
                <c:pt idx="72">
                  <c:v>45658</c:v>
                </c:pt>
                <c:pt idx="73">
                  <c:v>45689</c:v>
                </c:pt>
                <c:pt idx="74">
                  <c:v>45717</c:v>
                </c:pt>
                <c:pt idx="75">
                  <c:v>45748</c:v>
                </c:pt>
                <c:pt idx="76">
                  <c:v>45778</c:v>
                </c:pt>
                <c:pt idx="77">
                  <c:v>45809</c:v>
                </c:pt>
                <c:pt idx="78">
                  <c:v>45839</c:v>
                </c:pt>
                <c:pt idx="79">
                  <c:v>45870</c:v>
                </c:pt>
                <c:pt idx="80">
                  <c:v>45901</c:v>
                </c:pt>
                <c:pt idx="81">
                  <c:v>45931</c:v>
                </c:pt>
                <c:pt idx="82">
                  <c:v>45962</c:v>
                </c:pt>
                <c:pt idx="83">
                  <c:v>45992</c:v>
                </c:pt>
                <c:pt idx="84">
                  <c:v>46023</c:v>
                </c:pt>
                <c:pt idx="85">
                  <c:v>46054</c:v>
                </c:pt>
                <c:pt idx="86">
                  <c:v>46082</c:v>
                </c:pt>
                <c:pt idx="87">
                  <c:v>46113</c:v>
                </c:pt>
                <c:pt idx="88">
                  <c:v>46143</c:v>
                </c:pt>
                <c:pt idx="89">
                  <c:v>46174</c:v>
                </c:pt>
                <c:pt idx="90">
                  <c:v>46204</c:v>
                </c:pt>
                <c:pt idx="91">
                  <c:v>46235</c:v>
                </c:pt>
                <c:pt idx="92">
                  <c:v>46266</c:v>
                </c:pt>
                <c:pt idx="93">
                  <c:v>46296</c:v>
                </c:pt>
                <c:pt idx="94">
                  <c:v>46327</c:v>
                </c:pt>
                <c:pt idx="95">
                  <c:v>46357</c:v>
                </c:pt>
                <c:pt idx="96">
                  <c:v>46388</c:v>
                </c:pt>
                <c:pt idx="97">
                  <c:v>46419</c:v>
                </c:pt>
                <c:pt idx="98">
                  <c:v>46447</c:v>
                </c:pt>
                <c:pt idx="99">
                  <c:v>46478</c:v>
                </c:pt>
                <c:pt idx="100">
                  <c:v>46508</c:v>
                </c:pt>
                <c:pt idx="101">
                  <c:v>46539</c:v>
                </c:pt>
                <c:pt idx="102">
                  <c:v>46569</c:v>
                </c:pt>
                <c:pt idx="103">
                  <c:v>46600</c:v>
                </c:pt>
                <c:pt idx="104">
                  <c:v>46631</c:v>
                </c:pt>
                <c:pt idx="105">
                  <c:v>46661</c:v>
                </c:pt>
                <c:pt idx="106">
                  <c:v>46692</c:v>
                </c:pt>
                <c:pt idx="107">
                  <c:v>46722</c:v>
                </c:pt>
                <c:pt idx="108">
                  <c:v>46753</c:v>
                </c:pt>
                <c:pt idx="109">
                  <c:v>46784</c:v>
                </c:pt>
                <c:pt idx="110">
                  <c:v>46813</c:v>
                </c:pt>
                <c:pt idx="111">
                  <c:v>46844</c:v>
                </c:pt>
                <c:pt idx="112">
                  <c:v>46874</c:v>
                </c:pt>
                <c:pt idx="113">
                  <c:v>46905</c:v>
                </c:pt>
                <c:pt idx="114">
                  <c:v>46935</c:v>
                </c:pt>
                <c:pt idx="115">
                  <c:v>46966</c:v>
                </c:pt>
                <c:pt idx="116">
                  <c:v>46997</c:v>
                </c:pt>
                <c:pt idx="117">
                  <c:v>47027</c:v>
                </c:pt>
                <c:pt idx="118">
                  <c:v>47058</c:v>
                </c:pt>
                <c:pt idx="119">
                  <c:v>47088</c:v>
                </c:pt>
                <c:pt idx="120">
                  <c:v>47119</c:v>
                </c:pt>
                <c:pt idx="121">
                  <c:v>47150</c:v>
                </c:pt>
                <c:pt idx="122">
                  <c:v>47178</c:v>
                </c:pt>
                <c:pt idx="123">
                  <c:v>47209</c:v>
                </c:pt>
                <c:pt idx="124">
                  <c:v>47239</c:v>
                </c:pt>
                <c:pt idx="125">
                  <c:v>47270</c:v>
                </c:pt>
                <c:pt idx="126">
                  <c:v>47300</c:v>
                </c:pt>
                <c:pt idx="127">
                  <c:v>47331</c:v>
                </c:pt>
                <c:pt idx="128">
                  <c:v>47362</c:v>
                </c:pt>
                <c:pt idx="129">
                  <c:v>47392</c:v>
                </c:pt>
                <c:pt idx="130">
                  <c:v>47423</c:v>
                </c:pt>
                <c:pt idx="131">
                  <c:v>47453</c:v>
                </c:pt>
                <c:pt idx="132">
                  <c:v>47484</c:v>
                </c:pt>
                <c:pt idx="133">
                  <c:v>47515</c:v>
                </c:pt>
                <c:pt idx="134">
                  <c:v>47543</c:v>
                </c:pt>
                <c:pt idx="135">
                  <c:v>47574</c:v>
                </c:pt>
                <c:pt idx="136">
                  <c:v>47604</c:v>
                </c:pt>
                <c:pt idx="137">
                  <c:v>47635</c:v>
                </c:pt>
                <c:pt idx="138">
                  <c:v>47665</c:v>
                </c:pt>
                <c:pt idx="139">
                  <c:v>47696</c:v>
                </c:pt>
                <c:pt idx="140">
                  <c:v>47727</c:v>
                </c:pt>
                <c:pt idx="141">
                  <c:v>47757</c:v>
                </c:pt>
                <c:pt idx="142">
                  <c:v>47788</c:v>
                </c:pt>
                <c:pt idx="143">
                  <c:v>47818</c:v>
                </c:pt>
                <c:pt idx="144">
                  <c:v>47849</c:v>
                </c:pt>
                <c:pt idx="145">
                  <c:v>47880</c:v>
                </c:pt>
                <c:pt idx="146">
                  <c:v>47908</c:v>
                </c:pt>
                <c:pt idx="147">
                  <c:v>47939</c:v>
                </c:pt>
                <c:pt idx="148">
                  <c:v>47969</c:v>
                </c:pt>
                <c:pt idx="149">
                  <c:v>48000</c:v>
                </c:pt>
                <c:pt idx="150">
                  <c:v>48030</c:v>
                </c:pt>
                <c:pt idx="151">
                  <c:v>48061</c:v>
                </c:pt>
                <c:pt idx="152">
                  <c:v>48092</c:v>
                </c:pt>
                <c:pt idx="153">
                  <c:v>48122</c:v>
                </c:pt>
                <c:pt idx="154">
                  <c:v>48153</c:v>
                </c:pt>
                <c:pt idx="155">
                  <c:v>48183</c:v>
                </c:pt>
                <c:pt idx="156">
                  <c:v>48214</c:v>
                </c:pt>
                <c:pt idx="157">
                  <c:v>48245</c:v>
                </c:pt>
                <c:pt idx="158">
                  <c:v>48274</c:v>
                </c:pt>
                <c:pt idx="159">
                  <c:v>48305</c:v>
                </c:pt>
                <c:pt idx="160">
                  <c:v>48335</c:v>
                </c:pt>
                <c:pt idx="161">
                  <c:v>48366</c:v>
                </c:pt>
                <c:pt idx="162">
                  <c:v>48396</c:v>
                </c:pt>
                <c:pt idx="163">
                  <c:v>48427</c:v>
                </c:pt>
                <c:pt idx="164">
                  <c:v>48458</c:v>
                </c:pt>
                <c:pt idx="165">
                  <c:v>48488</c:v>
                </c:pt>
                <c:pt idx="166">
                  <c:v>48519</c:v>
                </c:pt>
                <c:pt idx="167">
                  <c:v>48549</c:v>
                </c:pt>
                <c:pt idx="168">
                  <c:v>48580</c:v>
                </c:pt>
                <c:pt idx="169">
                  <c:v>48611</c:v>
                </c:pt>
                <c:pt idx="170">
                  <c:v>48639</c:v>
                </c:pt>
                <c:pt idx="171">
                  <c:v>48670</c:v>
                </c:pt>
                <c:pt idx="172">
                  <c:v>48700</c:v>
                </c:pt>
                <c:pt idx="173">
                  <c:v>48731</c:v>
                </c:pt>
                <c:pt idx="174">
                  <c:v>48761</c:v>
                </c:pt>
                <c:pt idx="175">
                  <c:v>48792</c:v>
                </c:pt>
                <c:pt idx="176">
                  <c:v>48823</c:v>
                </c:pt>
                <c:pt idx="177">
                  <c:v>48853</c:v>
                </c:pt>
                <c:pt idx="178">
                  <c:v>48884</c:v>
                </c:pt>
                <c:pt idx="179">
                  <c:v>48914</c:v>
                </c:pt>
              </c:numCache>
            </c:numRef>
          </c:cat>
          <c:val>
            <c:numRef>
              <c:f>[0]!chart_balance_noextra</c:f>
              <c:numCache>
                <c:formatCode>#,##0.00</c:formatCode>
                <c:ptCount val="180"/>
                <c:pt idx="0">
                  <c:v>149461.87</c:v>
                </c:pt>
                <c:pt idx="1">
                  <c:v>148921.26999999999</c:v>
                </c:pt>
                <c:pt idx="2">
                  <c:v>148378.19999999998</c:v>
                </c:pt>
                <c:pt idx="3">
                  <c:v>147832.63999999998</c:v>
                </c:pt>
                <c:pt idx="4">
                  <c:v>147284.57999999999</c:v>
                </c:pt>
                <c:pt idx="5">
                  <c:v>146734</c:v>
                </c:pt>
                <c:pt idx="6">
                  <c:v>146180.9</c:v>
                </c:pt>
                <c:pt idx="7">
                  <c:v>145625.26999999999</c:v>
                </c:pt>
                <c:pt idx="8">
                  <c:v>145067.09</c:v>
                </c:pt>
                <c:pt idx="9">
                  <c:v>144506.35</c:v>
                </c:pt>
                <c:pt idx="10">
                  <c:v>143943.04000000001</c:v>
                </c:pt>
                <c:pt idx="11">
                  <c:v>143377.15</c:v>
                </c:pt>
                <c:pt idx="12">
                  <c:v>142808.66999999998</c:v>
                </c:pt>
                <c:pt idx="13">
                  <c:v>142237.57999999999</c:v>
                </c:pt>
                <c:pt idx="14">
                  <c:v>141663.87</c:v>
                </c:pt>
                <c:pt idx="15">
                  <c:v>141087.53</c:v>
                </c:pt>
                <c:pt idx="16">
                  <c:v>140508.54999999999</c:v>
                </c:pt>
                <c:pt idx="17">
                  <c:v>139926.91999999998</c:v>
                </c:pt>
                <c:pt idx="18">
                  <c:v>139342.62</c:v>
                </c:pt>
                <c:pt idx="19">
                  <c:v>138755.63999999998</c:v>
                </c:pt>
                <c:pt idx="20">
                  <c:v>138165.96999999997</c:v>
                </c:pt>
                <c:pt idx="21">
                  <c:v>137573.59999999998</c:v>
                </c:pt>
                <c:pt idx="22">
                  <c:v>136978.51999999999</c:v>
                </c:pt>
                <c:pt idx="23">
                  <c:v>136380.71</c:v>
                </c:pt>
                <c:pt idx="24">
                  <c:v>135780.16</c:v>
                </c:pt>
                <c:pt idx="25">
                  <c:v>135176.86000000002</c:v>
                </c:pt>
                <c:pt idx="26">
                  <c:v>134570.79</c:v>
                </c:pt>
                <c:pt idx="27">
                  <c:v>133961.94</c:v>
                </c:pt>
                <c:pt idx="28">
                  <c:v>133350.29999999999</c:v>
                </c:pt>
                <c:pt idx="29">
                  <c:v>132735.85999999999</c:v>
                </c:pt>
                <c:pt idx="30">
                  <c:v>132118.59999999998</c:v>
                </c:pt>
                <c:pt idx="31">
                  <c:v>131498.50999999998</c:v>
                </c:pt>
                <c:pt idx="32">
                  <c:v>130875.57999999999</c:v>
                </c:pt>
                <c:pt idx="33">
                  <c:v>130249.79999999999</c:v>
                </c:pt>
                <c:pt idx="34">
                  <c:v>129621.15</c:v>
                </c:pt>
                <c:pt idx="35">
                  <c:v>128989.62</c:v>
                </c:pt>
                <c:pt idx="36">
                  <c:v>128355.19</c:v>
                </c:pt>
                <c:pt idx="37">
                  <c:v>127717.85</c:v>
                </c:pt>
                <c:pt idx="38">
                  <c:v>127077.59000000001</c:v>
                </c:pt>
                <c:pt idx="39">
                  <c:v>126434.40000000001</c:v>
                </c:pt>
                <c:pt idx="40">
                  <c:v>125788.26000000001</c:v>
                </c:pt>
                <c:pt idx="41">
                  <c:v>125139.16</c:v>
                </c:pt>
                <c:pt idx="42">
                  <c:v>124487.08</c:v>
                </c:pt>
                <c:pt idx="43">
                  <c:v>123832.02</c:v>
                </c:pt>
                <c:pt idx="44">
                  <c:v>123173.95</c:v>
                </c:pt>
                <c:pt idx="45">
                  <c:v>122512.87</c:v>
                </c:pt>
                <c:pt idx="46">
                  <c:v>121848.76</c:v>
                </c:pt>
                <c:pt idx="47">
                  <c:v>121181.59999999999</c:v>
                </c:pt>
                <c:pt idx="48">
                  <c:v>120511.38999999998</c:v>
                </c:pt>
                <c:pt idx="49">
                  <c:v>119838.09999999999</c:v>
                </c:pt>
                <c:pt idx="50">
                  <c:v>119161.73</c:v>
                </c:pt>
                <c:pt idx="51">
                  <c:v>118482.26</c:v>
                </c:pt>
                <c:pt idx="52">
                  <c:v>117799.67</c:v>
                </c:pt>
                <c:pt idx="53">
                  <c:v>117113.95999999999</c:v>
                </c:pt>
                <c:pt idx="54">
                  <c:v>116425.09999999999</c:v>
                </c:pt>
                <c:pt idx="55">
                  <c:v>115733.09</c:v>
                </c:pt>
                <c:pt idx="56">
                  <c:v>115037.9</c:v>
                </c:pt>
                <c:pt idx="57">
                  <c:v>114339.53</c:v>
                </c:pt>
                <c:pt idx="58">
                  <c:v>113637.95999999999</c:v>
                </c:pt>
                <c:pt idx="59">
                  <c:v>112933.17</c:v>
                </c:pt>
                <c:pt idx="60">
                  <c:v>112225.15</c:v>
                </c:pt>
                <c:pt idx="61">
                  <c:v>111513.89</c:v>
                </c:pt>
                <c:pt idx="62">
                  <c:v>110799.37</c:v>
                </c:pt>
                <c:pt idx="63">
                  <c:v>110081.56999999999</c:v>
                </c:pt>
                <c:pt idx="64">
                  <c:v>109360.48</c:v>
                </c:pt>
                <c:pt idx="65">
                  <c:v>108636.09</c:v>
                </c:pt>
                <c:pt idx="66">
                  <c:v>107908.37999999999</c:v>
                </c:pt>
                <c:pt idx="67">
                  <c:v>107177.32999999999</c:v>
                </c:pt>
                <c:pt idx="68">
                  <c:v>106442.93</c:v>
                </c:pt>
                <c:pt idx="69">
                  <c:v>105705.15999999999</c:v>
                </c:pt>
                <c:pt idx="70">
                  <c:v>104964.01</c:v>
                </c:pt>
                <c:pt idx="71">
                  <c:v>104219.47</c:v>
                </c:pt>
                <c:pt idx="72">
                  <c:v>103471.51</c:v>
                </c:pt>
                <c:pt idx="73">
                  <c:v>102720.12</c:v>
                </c:pt>
                <c:pt idx="74">
                  <c:v>101965.29</c:v>
                </c:pt>
                <c:pt idx="75">
                  <c:v>101207</c:v>
                </c:pt>
                <c:pt idx="76">
                  <c:v>100445.24</c:v>
                </c:pt>
                <c:pt idx="77">
                  <c:v>99679.98000000001</c:v>
                </c:pt>
                <c:pt idx="78">
                  <c:v>98911.220000000016</c:v>
                </c:pt>
                <c:pt idx="79">
                  <c:v>98138.930000000022</c:v>
                </c:pt>
                <c:pt idx="80">
                  <c:v>97363.10000000002</c:v>
                </c:pt>
                <c:pt idx="81">
                  <c:v>96583.720000000016</c:v>
                </c:pt>
                <c:pt idx="82">
                  <c:v>95800.770000000019</c:v>
                </c:pt>
                <c:pt idx="83">
                  <c:v>95014.230000000025</c:v>
                </c:pt>
                <c:pt idx="84">
                  <c:v>94224.080000000031</c:v>
                </c:pt>
                <c:pt idx="85">
                  <c:v>93430.310000000027</c:v>
                </c:pt>
                <c:pt idx="86">
                  <c:v>92632.900000000023</c:v>
                </c:pt>
                <c:pt idx="87">
                  <c:v>91831.840000000026</c:v>
                </c:pt>
                <c:pt idx="88">
                  <c:v>91027.11000000003</c:v>
                </c:pt>
                <c:pt idx="89">
                  <c:v>90218.690000000031</c:v>
                </c:pt>
                <c:pt idx="90">
                  <c:v>89406.560000000027</c:v>
                </c:pt>
                <c:pt idx="91">
                  <c:v>88590.710000000021</c:v>
                </c:pt>
                <c:pt idx="92">
                  <c:v>87771.120000000024</c:v>
                </c:pt>
                <c:pt idx="93">
                  <c:v>86947.770000000019</c:v>
                </c:pt>
                <c:pt idx="94">
                  <c:v>86120.650000000023</c:v>
                </c:pt>
                <c:pt idx="95">
                  <c:v>85289.74000000002</c:v>
                </c:pt>
                <c:pt idx="96">
                  <c:v>84455.020000000019</c:v>
                </c:pt>
                <c:pt idx="97">
                  <c:v>83616.480000000025</c:v>
                </c:pt>
                <c:pt idx="98">
                  <c:v>82774.090000000026</c:v>
                </c:pt>
                <c:pt idx="99">
                  <c:v>81927.840000000026</c:v>
                </c:pt>
                <c:pt idx="100">
                  <c:v>81077.710000000021</c:v>
                </c:pt>
                <c:pt idx="101">
                  <c:v>80223.690000000017</c:v>
                </c:pt>
                <c:pt idx="102">
                  <c:v>79365.750000000015</c:v>
                </c:pt>
                <c:pt idx="103">
                  <c:v>78503.880000000019</c:v>
                </c:pt>
                <c:pt idx="104">
                  <c:v>77638.060000000012</c:v>
                </c:pt>
                <c:pt idx="105">
                  <c:v>76768.270000000019</c:v>
                </c:pt>
                <c:pt idx="106">
                  <c:v>75894.49000000002</c:v>
                </c:pt>
                <c:pt idx="107">
                  <c:v>75016.710000000021</c:v>
                </c:pt>
                <c:pt idx="108">
                  <c:v>74134.910000000018</c:v>
                </c:pt>
                <c:pt idx="109">
                  <c:v>73249.070000000022</c:v>
                </c:pt>
                <c:pt idx="110">
                  <c:v>72359.160000000018</c:v>
                </c:pt>
                <c:pt idx="111">
                  <c:v>71465.180000000022</c:v>
                </c:pt>
                <c:pt idx="112">
                  <c:v>70567.10000000002</c:v>
                </c:pt>
                <c:pt idx="113">
                  <c:v>69664.900000000023</c:v>
                </c:pt>
                <c:pt idx="114">
                  <c:v>68758.570000000022</c:v>
                </c:pt>
                <c:pt idx="115">
                  <c:v>67848.080000000016</c:v>
                </c:pt>
                <c:pt idx="116">
                  <c:v>66933.420000000013</c:v>
                </c:pt>
                <c:pt idx="117">
                  <c:v>66014.570000000007</c:v>
                </c:pt>
                <c:pt idx="118">
                  <c:v>65091.510000000009</c:v>
                </c:pt>
                <c:pt idx="119">
                  <c:v>64164.220000000008</c:v>
                </c:pt>
                <c:pt idx="120">
                  <c:v>63232.680000000008</c:v>
                </c:pt>
                <c:pt idx="121">
                  <c:v>62296.87000000001</c:v>
                </c:pt>
                <c:pt idx="122">
                  <c:v>61356.770000000011</c:v>
                </c:pt>
                <c:pt idx="123">
                  <c:v>60412.360000000008</c:v>
                </c:pt>
                <c:pt idx="124">
                  <c:v>59463.62000000001</c:v>
                </c:pt>
                <c:pt idx="125">
                  <c:v>58510.530000000013</c:v>
                </c:pt>
                <c:pt idx="126">
                  <c:v>57553.070000000014</c:v>
                </c:pt>
                <c:pt idx="127">
                  <c:v>56591.220000000016</c:v>
                </c:pt>
                <c:pt idx="128">
                  <c:v>55624.970000000016</c:v>
                </c:pt>
                <c:pt idx="129">
                  <c:v>54654.290000000015</c:v>
                </c:pt>
                <c:pt idx="130">
                  <c:v>53679.160000000018</c:v>
                </c:pt>
                <c:pt idx="131">
                  <c:v>52699.560000000019</c:v>
                </c:pt>
                <c:pt idx="132">
                  <c:v>51715.470000000016</c:v>
                </c:pt>
                <c:pt idx="133">
                  <c:v>50726.870000000017</c:v>
                </c:pt>
                <c:pt idx="134">
                  <c:v>49733.74000000002</c:v>
                </c:pt>
                <c:pt idx="135">
                  <c:v>48736.060000000019</c:v>
                </c:pt>
                <c:pt idx="136">
                  <c:v>47733.800000000017</c:v>
                </c:pt>
                <c:pt idx="137">
                  <c:v>46726.950000000019</c:v>
                </c:pt>
                <c:pt idx="138">
                  <c:v>45715.49000000002</c:v>
                </c:pt>
                <c:pt idx="139">
                  <c:v>44699.390000000021</c:v>
                </c:pt>
                <c:pt idx="140">
                  <c:v>43678.630000000019</c:v>
                </c:pt>
                <c:pt idx="141">
                  <c:v>42653.190000000017</c:v>
                </c:pt>
                <c:pt idx="142">
                  <c:v>41623.050000000017</c:v>
                </c:pt>
                <c:pt idx="143">
                  <c:v>40588.190000000017</c:v>
                </c:pt>
                <c:pt idx="144">
                  <c:v>39548.590000000018</c:v>
                </c:pt>
                <c:pt idx="145">
                  <c:v>38504.220000000016</c:v>
                </c:pt>
                <c:pt idx="146">
                  <c:v>37455.070000000014</c:v>
                </c:pt>
                <c:pt idx="147">
                  <c:v>36401.110000000015</c:v>
                </c:pt>
                <c:pt idx="148">
                  <c:v>35342.320000000014</c:v>
                </c:pt>
                <c:pt idx="149">
                  <c:v>34278.680000000015</c:v>
                </c:pt>
                <c:pt idx="150">
                  <c:v>33210.160000000018</c:v>
                </c:pt>
                <c:pt idx="151">
                  <c:v>32136.74000000002</c:v>
                </c:pt>
                <c:pt idx="152">
                  <c:v>31058.40000000002</c:v>
                </c:pt>
                <c:pt idx="153">
                  <c:v>29975.120000000021</c:v>
                </c:pt>
                <c:pt idx="154">
                  <c:v>28886.880000000019</c:v>
                </c:pt>
                <c:pt idx="155">
                  <c:v>27793.65000000002</c:v>
                </c:pt>
                <c:pt idx="156">
                  <c:v>26695.410000000018</c:v>
                </c:pt>
                <c:pt idx="157">
                  <c:v>25592.130000000019</c:v>
                </c:pt>
                <c:pt idx="158">
                  <c:v>24483.800000000017</c:v>
                </c:pt>
                <c:pt idx="159">
                  <c:v>23370.390000000018</c:v>
                </c:pt>
                <c:pt idx="160">
                  <c:v>22251.870000000017</c:v>
                </c:pt>
                <c:pt idx="161">
                  <c:v>21128.230000000018</c:v>
                </c:pt>
                <c:pt idx="162">
                  <c:v>19999.440000000017</c:v>
                </c:pt>
                <c:pt idx="163">
                  <c:v>18865.470000000016</c:v>
                </c:pt>
                <c:pt idx="164">
                  <c:v>17726.310000000016</c:v>
                </c:pt>
                <c:pt idx="165">
                  <c:v>16581.930000000015</c:v>
                </c:pt>
                <c:pt idx="166">
                  <c:v>15432.300000000014</c:v>
                </c:pt>
                <c:pt idx="167">
                  <c:v>14277.400000000014</c:v>
                </c:pt>
                <c:pt idx="168">
                  <c:v>13117.210000000014</c:v>
                </c:pt>
                <c:pt idx="169">
                  <c:v>11951.700000000013</c:v>
                </c:pt>
                <c:pt idx="170">
                  <c:v>10780.850000000013</c:v>
                </c:pt>
                <c:pt idx="171">
                  <c:v>9604.6300000000138</c:v>
                </c:pt>
                <c:pt idx="172">
                  <c:v>8423.0200000000132</c:v>
                </c:pt>
                <c:pt idx="173">
                  <c:v>7236.0000000000127</c:v>
                </c:pt>
                <c:pt idx="174">
                  <c:v>6043.5400000000127</c:v>
                </c:pt>
                <c:pt idx="175">
                  <c:v>4845.6100000000124</c:v>
                </c:pt>
                <c:pt idx="176">
                  <c:v>3642.1900000000123</c:v>
                </c:pt>
                <c:pt idx="177">
                  <c:v>2433.2500000000123</c:v>
                </c:pt>
                <c:pt idx="178">
                  <c:v>1218.7700000000123</c:v>
                </c:pt>
                <c:pt idx="179">
                  <c:v>0</c:v>
                </c:pt>
              </c:numCache>
            </c:numRef>
          </c:val>
          <c:smooth val="0"/>
          <c:extLst>
            <c:ext xmlns:c16="http://schemas.microsoft.com/office/drawing/2014/chart" uri="{C3380CC4-5D6E-409C-BE32-E72D297353CC}">
              <c16:uniqueId val="{00000000-68D6-49BC-B41B-0BCA98F43BBF}"/>
            </c:ext>
          </c:extLst>
        </c:ser>
        <c:ser>
          <c:idx val="0"/>
          <c:order val="1"/>
          <c:tx>
            <c:v>Balance</c:v>
          </c:tx>
          <c:spPr>
            <a:ln w="38100">
              <a:solidFill>
                <a:srgbClr val="000080"/>
              </a:solidFill>
              <a:prstDash val="solid"/>
            </a:ln>
          </c:spPr>
          <c:marker>
            <c:symbol val="none"/>
          </c:marker>
          <c:cat>
            <c:numRef>
              <c:f>[0]!chart_date_noextra</c:f>
              <c:numCache>
                <c:formatCode>m/d/yyyy</c:formatCode>
                <c:ptCount val="18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pt idx="63">
                  <c:v>45383</c:v>
                </c:pt>
                <c:pt idx="64">
                  <c:v>45413</c:v>
                </c:pt>
                <c:pt idx="65">
                  <c:v>45444</c:v>
                </c:pt>
                <c:pt idx="66">
                  <c:v>45474</c:v>
                </c:pt>
                <c:pt idx="67">
                  <c:v>45505</c:v>
                </c:pt>
                <c:pt idx="68">
                  <c:v>45536</c:v>
                </c:pt>
                <c:pt idx="69">
                  <c:v>45566</c:v>
                </c:pt>
                <c:pt idx="70">
                  <c:v>45597</c:v>
                </c:pt>
                <c:pt idx="71">
                  <c:v>45627</c:v>
                </c:pt>
                <c:pt idx="72">
                  <c:v>45658</c:v>
                </c:pt>
                <c:pt idx="73">
                  <c:v>45689</c:v>
                </c:pt>
                <c:pt idx="74">
                  <c:v>45717</c:v>
                </c:pt>
                <c:pt idx="75">
                  <c:v>45748</c:v>
                </c:pt>
                <c:pt idx="76">
                  <c:v>45778</c:v>
                </c:pt>
                <c:pt idx="77">
                  <c:v>45809</c:v>
                </c:pt>
                <c:pt idx="78">
                  <c:v>45839</c:v>
                </c:pt>
                <c:pt idx="79">
                  <c:v>45870</c:v>
                </c:pt>
                <c:pt idx="80">
                  <c:v>45901</c:v>
                </c:pt>
                <c:pt idx="81">
                  <c:v>45931</c:v>
                </c:pt>
                <c:pt idx="82">
                  <c:v>45962</c:v>
                </c:pt>
                <c:pt idx="83">
                  <c:v>45992</c:v>
                </c:pt>
                <c:pt idx="84">
                  <c:v>46023</c:v>
                </c:pt>
                <c:pt idx="85">
                  <c:v>46054</c:v>
                </c:pt>
                <c:pt idx="86">
                  <c:v>46082</c:v>
                </c:pt>
                <c:pt idx="87">
                  <c:v>46113</c:v>
                </c:pt>
                <c:pt idx="88">
                  <c:v>46143</c:v>
                </c:pt>
                <c:pt idx="89">
                  <c:v>46174</c:v>
                </c:pt>
                <c:pt idx="90">
                  <c:v>46204</c:v>
                </c:pt>
                <c:pt idx="91">
                  <c:v>46235</c:v>
                </c:pt>
                <c:pt idx="92">
                  <c:v>46266</c:v>
                </c:pt>
                <c:pt idx="93">
                  <c:v>46296</c:v>
                </c:pt>
                <c:pt idx="94">
                  <c:v>46327</c:v>
                </c:pt>
                <c:pt idx="95">
                  <c:v>46357</c:v>
                </c:pt>
                <c:pt idx="96">
                  <c:v>46388</c:v>
                </c:pt>
                <c:pt idx="97">
                  <c:v>46419</c:v>
                </c:pt>
                <c:pt idx="98">
                  <c:v>46447</c:v>
                </c:pt>
                <c:pt idx="99">
                  <c:v>46478</c:v>
                </c:pt>
                <c:pt idx="100">
                  <c:v>46508</c:v>
                </c:pt>
                <c:pt idx="101">
                  <c:v>46539</c:v>
                </c:pt>
                <c:pt idx="102">
                  <c:v>46569</c:v>
                </c:pt>
                <c:pt idx="103">
                  <c:v>46600</c:v>
                </c:pt>
                <c:pt idx="104">
                  <c:v>46631</c:v>
                </c:pt>
                <c:pt idx="105">
                  <c:v>46661</c:v>
                </c:pt>
                <c:pt idx="106">
                  <c:v>46692</c:v>
                </c:pt>
                <c:pt idx="107">
                  <c:v>46722</c:v>
                </c:pt>
                <c:pt idx="108">
                  <c:v>46753</c:v>
                </c:pt>
                <c:pt idx="109">
                  <c:v>46784</c:v>
                </c:pt>
                <c:pt idx="110">
                  <c:v>46813</c:v>
                </c:pt>
                <c:pt idx="111">
                  <c:v>46844</c:v>
                </c:pt>
                <c:pt idx="112">
                  <c:v>46874</c:v>
                </c:pt>
                <c:pt idx="113">
                  <c:v>46905</c:v>
                </c:pt>
                <c:pt idx="114">
                  <c:v>46935</c:v>
                </c:pt>
                <c:pt idx="115">
                  <c:v>46966</c:v>
                </c:pt>
                <c:pt idx="116">
                  <c:v>46997</c:v>
                </c:pt>
                <c:pt idx="117">
                  <c:v>47027</c:v>
                </c:pt>
                <c:pt idx="118">
                  <c:v>47058</c:v>
                </c:pt>
                <c:pt idx="119">
                  <c:v>47088</c:v>
                </c:pt>
                <c:pt idx="120">
                  <c:v>47119</c:v>
                </c:pt>
                <c:pt idx="121">
                  <c:v>47150</c:v>
                </c:pt>
                <c:pt idx="122">
                  <c:v>47178</c:v>
                </c:pt>
                <c:pt idx="123">
                  <c:v>47209</c:v>
                </c:pt>
                <c:pt idx="124">
                  <c:v>47239</c:v>
                </c:pt>
                <c:pt idx="125">
                  <c:v>47270</c:v>
                </c:pt>
                <c:pt idx="126">
                  <c:v>47300</c:v>
                </c:pt>
                <c:pt idx="127">
                  <c:v>47331</c:v>
                </c:pt>
                <c:pt idx="128">
                  <c:v>47362</c:v>
                </c:pt>
                <c:pt idx="129">
                  <c:v>47392</c:v>
                </c:pt>
                <c:pt idx="130">
                  <c:v>47423</c:v>
                </c:pt>
                <c:pt idx="131">
                  <c:v>47453</c:v>
                </c:pt>
                <c:pt idx="132">
                  <c:v>47484</c:v>
                </c:pt>
                <c:pt idx="133">
                  <c:v>47515</c:v>
                </c:pt>
                <c:pt idx="134">
                  <c:v>47543</c:v>
                </c:pt>
                <c:pt idx="135">
                  <c:v>47574</c:v>
                </c:pt>
                <c:pt idx="136">
                  <c:v>47604</c:v>
                </c:pt>
                <c:pt idx="137">
                  <c:v>47635</c:v>
                </c:pt>
                <c:pt idx="138">
                  <c:v>47665</c:v>
                </c:pt>
                <c:pt idx="139">
                  <c:v>47696</c:v>
                </c:pt>
                <c:pt idx="140">
                  <c:v>47727</c:v>
                </c:pt>
                <c:pt idx="141">
                  <c:v>47757</c:v>
                </c:pt>
                <c:pt idx="142">
                  <c:v>47788</c:v>
                </c:pt>
                <c:pt idx="143">
                  <c:v>47818</c:v>
                </c:pt>
                <c:pt idx="144">
                  <c:v>47849</c:v>
                </c:pt>
                <c:pt idx="145">
                  <c:v>47880</c:v>
                </c:pt>
                <c:pt idx="146">
                  <c:v>47908</c:v>
                </c:pt>
                <c:pt idx="147">
                  <c:v>47939</c:v>
                </c:pt>
                <c:pt idx="148">
                  <c:v>47969</c:v>
                </c:pt>
                <c:pt idx="149">
                  <c:v>48000</c:v>
                </c:pt>
                <c:pt idx="150">
                  <c:v>48030</c:v>
                </c:pt>
                <c:pt idx="151">
                  <c:v>48061</c:v>
                </c:pt>
                <c:pt idx="152">
                  <c:v>48092</c:v>
                </c:pt>
                <c:pt idx="153">
                  <c:v>48122</c:v>
                </c:pt>
                <c:pt idx="154">
                  <c:v>48153</c:v>
                </c:pt>
                <c:pt idx="155">
                  <c:v>48183</c:v>
                </c:pt>
                <c:pt idx="156">
                  <c:v>48214</c:v>
                </c:pt>
                <c:pt idx="157">
                  <c:v>48245</c:v>
                </c:pt>
                <c:pt idx="158">
                  <c:v>48274</c:v>
                </c:pt>
                <c:pt idx="159">
                  <c:v>48305</c:v>
                </c:pt>
                <c:pt idx="160">
                  <c:v>48335</c:v>
                </c:pt>
                <c:pt idx="161">
                  <c:v>48366</c:v>
                </c:pt>
                <c:pt idx="162">
                  <c:v>48396</c:v>
                </c:pt>
                <c:pt idx="163">
                  <c:v>48427</c:v>
                </c:pt>
                <c:pt idx="164">
                  <c:v>48458</c:v>
                </c:pt>
                <c:pt idx="165">
                  <c:v>48488</c:v>
                </c:pt>
                <c:pt idx="166">
                  <c:v>48519</c:v>
                </c:pt>
                <c:pt idx="167">
                  <c:v>48549</c:v>
                </c:pt>
                <c:pt idx="168">
                  <c:v>48580</c:v>
                </c:pt>
                <c:pt idx="169">
                  <c:v>48611</c:v>
                </c:pt>
                <c:pt idx="170">
                  <c:v>48639</c:v>
                </c:pt>
                <c:pt idx="171">
                  <c:v>48670</c:v>
                </c:pt>
                <c:pt idx="172">
                  <c:v>48700</c:v>
                </c:pt>
                <c:pt idx="173">
                  <c:v>48731</c:v>
                </c:pt>
                <c:pt idx="174">
                  <c:v>48761</c:v>
                </c:pt>
                <c:pt idx="175">
                  <c:v>48792</c:v>
                </c:pt>
                <c:pt idx="176">
                  <c:v>48823</c:v>
                </c:pt>
                <c:pt idx="177">
                  <c:v>48853</c:v>
                </c:pt>
                <c:pt idx="178">
                  <c:v>48884</c:v>
                </c:pt>
                <c:pt idx="179">
                  <c:v>48914</c:v>
                </c:pt>
              </c:numCache>
            </c:numRef>
          </c:cat>
          <c:val>
            <c:numRef>
              <c:f>[0]!chart_balance</c:f>
              <c:numCache>
                <c:formatCode>#,##0.00</c:formatCode>
                <c:ptCount val="180"/>
                <c:pt idx="0">
                  <c:v>149461.87</c:v>
                </c:pt>
                <c:pt idx="1">
                  <c:v>148921.26999999999</c:v>
                </c:pt>
                <c:pt idx="2">
                  <c:v>148378.19999999998</c:v>
                </c:pt>
                <c:pt idx="3">
                  <c:v>147832.63999999998</c:v>
                </c:pt>
                <c:pt idx="4">
                  <c:v>147284.57999999999</c:v>
                </c:pt>
                <c:pt idx="5">
                  <c:v>146734</c:v>
                </c:pt>
                <c:pt idx="6">
                  <c:v>146180.9</c:v>
                </c:pt>
                <c:pt idx="7">
                  <c:v>145625.26999999999</c:v>
                </c:pt>
                <c:pt idx="8">
                  <c:v>145067.09</c:v>
                </c:pt>
                <c:pt idx="9">
                  <c:v>144506.35</c:v>
                </c:pt>
                <c:pt idx="10">
                  <c:v>143943.04000000001</c:v>
                </c:pt>
                <c:pt idx="11">
                  <c:v>143377.15</c:v>
                </c:pt>
                <c:pt idx="12">
                  <c:v>142808.66999999998</c:v>
                </c:pt>
                <c:pt idx="13">
                  <c:v>142237.57999999999</c:v>
                </c:pt>
                <c:pt idx="14">
                  <c:v>141663.87</c:v>
                </c:pt>
                <c:pt idx="15">
                  <c:v>141087.53</c:v>
                </c:pt>
                <c:pt idx="16">
                  <c:v>140508.54999999999</c:v>
                </c:pt>
                <c:pt idx="17">
                  <c:v>139926.91999999998</c:v>
                </c:pt>
                <c:pt idx="18">
                  <c:v>139342.62</c:v>
                </c:pt>
                <c:pt idx="19">
                  <c:v>138755.63999999998</c:v>
                </c:pt>
                <c:pt idx="20">
                  <c:v>138165.96999999997</c:v>
                </c:pt>
                <c:pt idx="21">
                  <c:v>137573.59999999998</c:v>
                </c:pt>
                <c:pt idx="22">
                  <c:v>136978.51999999999</c:v>
                </c:pt>
                <c:pt idx="23">
                  <c:v>136380.71</c:v>
                </c:pt>
                <c:pt idx="24">
                  <c:v>135780.16</c:v>
                </c:pt>
                <c:pt idx="25">
                  <c:v>135176.86000000002</c:v>
                </c:pt>
                <c:pt idx="26">
                  <c:v>134570.79</c:v>
                </c:pt>
                <c:pt idx="27">
                  <c:v>133961.94</c:v>
                </c:pt>
                <c:pt idx="28">
                  <c:v>133350.29999999999</c:v>
                </c:pt>
                <c:pt idx="29">
                  <c:v>132735.85999999999</c:v>
                </c:pt>
                <c:pt idx="30">
                  <c:v>132118.59999999998</c:v>
                </c:pt>
                <c:pt idx="31">
                  <c:v>131498.50999999998</c:v>
                </c:pt>
                <c:pt idx="32">
                  <c:v>130875.57999999999</c:v>
                </c:pt>
                <c:pt idx="33">
                  <c:v>130249.79999999999</c:v>
                </c:pt>
                <c:pt idx="34">
                  <c:v>129621.15</c:v>
                </c:pt>
                <c:pt idx="35">
                  <c:v>128989.62</c:v>
                </c:pt>
                <c:pt idx="36">
                  <c:v>128355.19</c:v>
                </c:pt>
                <c:pt idx="37">
                  <c:v>127717.85</c:v>
                </c:pt>
                <c:pt idx="38">
                  <c:v>127077.59000000001</c:v>
                </c:pt>
                <c:pt idx="39">
                  <c:v>126434.40000000001</c:v>
                </c:pt>
                <c:pt idx="40">
                  <c:v>125788.26000000001</c:v>
                </c:pt>
                <c:pt idx="41">
                  <c:v>125139.16</c:v>
                </c:pt>
                <c:pt idx="42">
                  <c:v>124487.08</c:v>
                </c:pt>
                <c:pt idx="43">
                  <c:v>123832.02</c:v>
                </c:pt>
                <c:pt idx="44">
                  <c:v>123173.95</c:v>
                </c:pt>
                <c:pt idx="45">
                  <c:v>122512.87</c:v>
                </c:pt>
                <c:pt idx="46">
                  <c:v>121848.76</c:v>
                </c:pt>
                <c:pt idx="47">
                  <c:v>121181.59999999999</c:v>
                </c:pt>
                <c:pt idx="48">
                  <c:v>120511.38999999998</c:v>
                </c:pt>
                <c:pt idx="49">
                  <c:v>119838.09999999999</c:v>
                </c:pt>
                <c:pt idx="50">
                  <c:v>119161.73</c:v>
                </c:pt>
                <c:pt idx="51">
                  <c:v>118482.26</c:v>
                </c:pt>
                <c:pt idx="52">
                  <c:v>117799.67</c:v>
                </c:pt>
                <c:pt idx="53">
                  <c:v>117113.95999999999</c:v>
                </c:pt>
                <c:pt idx="54">
                  <c:v>116425.09999999999</c:v>
                </c:pt>
                <c:pt idx="55">
                  <c:v>115733.09</c:v>
                </c:pt>
                <c:pt idx="56">
                  <c:v>115037.9</c:v>
                </c:pt>
                <c:pt idx="57">
                  <c:v>114339.53</c:v>
                </c:pt>
                <c:pt idx="58">
                  <c:v>113637.95999999999</c:v>
                </c:pt>
                <c:pt idx="59">
                  <c:v>112933.17</c:v>
                </c:pt>
                <c:pt idx="60">
                  <c:v>112225.15</c:v>
                </c:pt>
                <c:pt idx="61">
                  <c:v>111513.89</c:v>
                </c:pt>
                <c:pt idx="62">
                  <c:v>110799.37</c:v>
                </c:pt>
                <c:pt idx="63">
                  <c:v>110081.56999999999</c:v>
                </c:pt>
                <c:pt idx="64">
                  <c:v>109360.48</c:v>
                </c:pt>
                <c:pt idx="65">
                  <c:v>108636.09</c:v>
                </c:pt>
                <c:pt idx="66">
                  <c:v>107908.37999999999</c:v>
                </c:pt>
                <c:pt idx="67">
                  <c:v>107177.32999999999</c:v>
                </c:pt>
                <c:pt idx="68">
                  <c:v>106442.93</c:v>
                </c:pt>
                <c:pt idx="69">
                  <c:v>105705.15999999999</c:v>
                </c:pt>
                <c:pt idx="70">
                  <c:v>104964.01</c:v>
                </c:pt>
                <c:pt idx="71">
                  <c:v>104219.47</c:v>
                </c:pt>
                <c:pt idx="72">
                  <c:v>103471.51</c:v>
                </c:pt>
                <c:pt idx="73">
                  <c:v>102720.12</c:v>
                </c:pt>
                <c:pt idx="74">
                  <c:v>101965.29</c:v>
                </c:pt>
                <c:pt idx="75">
                  <c:v>101207</c:v>
                </c:pt>
                <c:pt idx="76">
                  <c:v>100445.24</c:v>
                </c:pt>
                <c:pt idx="77">
                  <c:v>99679.98000000001</c:v>
                </c:pt>
                <c:pt idx="78">
                  <c:v>98911.220000000016</c:v>
                </c:pt>
                <c:pt idx="79">
                  <c:v>98138.930000000022</c:v>
                </c:pt>
                <c:pt idx="80">
                  <c:v>97363.10000000002</c:v>
                </c:pt>
                <c:pt idx="81">
                  <c:v>96583.720000000016</c:v>
                </c:pt>
                <c:pt idx="82">
                  <c:v>95800.770000000019</c:v>
                </c:pt>
                <c:pt idx="83">
                  <c:v>95014.230000000025</c:v>
                </c:pt>
                <c:pt idx="84">
                  <c:v>94224.080000000031</c:v>
                </c:pt>
                <c:pt idx="85">
                  <c:v>93430.310000000027</c:v>
                </c:pt>
                <c:pt idx="86">
                  <c:v>92632.900000000023</c:v>
                </c:pt>
                <c:pt idx="87">
                  <c:v>91831.840000000026</c:v>
                </c:pt>
                <c:pt idx="88">
                  <c:v>91027.11000000003</c:v>
                </c:pt>
                <c:pt idx="89">
                  <c:v>90218.690000000031</c:v>
                </c:pt>
                <c:pt idx="90">
                  <c:v>89406.560000000027</c:v>
                </c:pt>
                <c:pt idx="91">
                  <c:v>88590.710000000021</c:v>
                </c:pt>
                <c:pt idx="92">
                  <c:v>87771.120000000024</c:v>
                </c:pt>
                <c:pt idx="93">
                  <c:v>86947.770000000019</c:v>
                </c:pt>
                <c:pt idx="94">
                  <c:v>86120.650000000023</c:v>
                </c:pt>
                <c:pt idx="95">
                  <c:v>85289.74000000002</c:v>
                </c:pt>
                <c:pt idx="96">
                  <c:v>84455.020000000019</c:v>
                </c:pt>
                <c:pt idx="97">
                  <c:v>83616.480000000025</c:v>
                </c:pt>
                <c:pt idx="98">
                  <c:v>82774.090000000026</c:v>
                </c:pt>
                <c:pt idx="99">
                  <c:v>81927.840000000026</c:v>
                </c:pt>
                <c:pt idx="100">
                  <c:v>81077.710000000021</c:v>
                </c:pt>
                <c:pt idx="101">
                  <c:v>80223.690000000017</c:v>
                </c:pt>
                <c:pt idx="102">
                  <c:v>79365.750000000015</c:v>
                </c:pt>
                <c:pt idx="103">
                  <c:v>78503.880000000019</c:v>
                </c:pt>
                <c:pt idx="104">
                  <c:v>77638.060000000012</c:v>
                </c:pt>
                <c:pt idx="105">
                  <c:v>76768.270000000019</c:v>
                </c:pt>
                <c:pt idx="106">
                  <c:v>75894.49000000002</c:v>
                </c:pt>
                <c:pt idx="107">
                  <c:v>75016.710000000021</c:v>
                </c:pt>
                <c:pt idx="108">
                  <c:v>74134.910000000018</c:v>
                </c:pt>
                <c:pt idx="109">
                  <c:v>73249.070000000022</c:v>
                </c:pt>
                <c:pt idx="110">
                  <c:v>72359.160000000018</c:v>
                </c:pt>
                <c:pt idx="111">
                  <c:v>71465.180000000022</c:v>
                </c:pt>
                <c:pt idx="112">
                  <c:v>70567.10000000002</c:v>
                </c:pt>
                <c:pt idx="113">
                  <c:v>69664.900000000023</c:v>
                </c:pt>
                <c:pt idx="114">
                  <c:v>68758.570000000022</c:v>
                </c:pt>
                <c:pt idx="115">
                  <c:v>67848.080000000016</c:v>
                </c:pt>
                <c:pt idx="116">
                  <c:v>66933.420000000013</c:v>
                </c:pt>
                <c:pt idx="117">
                  <c:v>66014.570000000007</c:v>
                </c:pt>
                <c:pt idx="118">
                  <c:v>65091.510000000009</c:v>
                </c:pt>
                <c:pt idx="119">
                  <c:v>64164.220000000008</c:v>
                </c:pt>
                <c:pt idx="120">
                  <c:v>63232.680000000008</c:v>
                </c:pt>
                <c:pt idx="121">
                  <c:v>62296.87000000001</c:v>
                </c:pt>
                <c:pt idx="122">
                  <c:v>61356.770000000011</c:v>
                </c:pt>
                <c:pt idx="123">
                  <c:v>60412.360000000008</c:v>
                </c:pt>
                <c:pt idx="124">
                  <c:v>59463.62000000001</c:v>
                </c:pt>
                <c:pt idx="125">
                  <c:v>58510.530000000013</c:v>
                </c:pt>
                <c:pt idx="126">
                  <c:v>57553.070000000014</c:v>
                </c:pt>
                <c:pt idx="127">
                  <c:v>56591.220000000016</c:v>
                </c:pt>
                <c:pt idx="128">
                  <c:v>55624.970000000016</c:v>
                </c:pt>
                <c:pt idx="129">
                  <c:v>54654.290000000015</c:v>
                </c:pt>
                <c:pt idx="130">
                  <c:v>53679.160000000018</c:v>
                </c:pt>
                <c:pt idx="131">
                  <c:v>52699.560000000019</c:v>
                </c:pt>
                <c:pt idx="132">
                  <c:v>51715.470000000016</c:v>
                </c:pt>
                <c:pt idx="133">
                  <c:v>50726.870000000017</c:v>
                </c:pt>
                <c:pt idx="134">
                  <c:v>49733.74000000002</c:v>
                </c:pt>
                <c:pt idx="135">
                  <c:v>48736.060000000019</c:v>
                </c:pt>
                <c:pt idx="136">
                  <c:v>47733.800000000017</c:v>
                </c:pt>
                <c:pt idx="137">
                  <c:v>46726.950000000019</c:v>
                </c:pt>
                <c:pt idx="138">
                  <c:v>45715.49000000002</c:v>
                </c:pt>
                <c:pt idx="139">
                  <c:v>44699.390000000021</c:v>
                </c:pt>
                <c:pt idx="140">
                  <c:v>43678.630000000019</c:v>
                </c:pt>
                <c:pt idx="141">
                  <c:v>42653.190000000017</c:v>
                </c:pt>
                <c:pt idx="142">
                  <c:v>41623.050000000017</c:v>
                </c:pt>
                <c:pt idx="143">
                  <c:v>40588.190000000017</c:v>
                </c:pt>
                <c:pt idx="144">
                  <c:v>39548.590000000018</c:v>
                </c:pt>
                <c:pt idx="145">
                  <c:v>38504.220000000016</c:v>
                </c:pt>
                <c:pt idx="146">
                  <c:v>37455.070000000014</c:v>
                </c:pt>
                <c:pt idx="147">
                  <c:v>36401.110000000015</c:v>
                </c:pt>
                <c:pt idx="148">
                  <c:v>35342.320000000014</c:v>
                </c:pt>
                <c:pt idx="149">
                  <c:v>34278.680000000015</c:v>
                </c:pt>
                <c:pt idx="150">
                  <c:v>33210.160000000018</c:v>
                </c:pt>
                <c:pt idx="151">
                  <c:v>32136.74000000002</c:v>
                </c:pt>
                <c:pt idx="152">
                  <c:v>31058.40000000002</c:v>
                </c:pt>
                <c:pt idx="153">
                  <c:v>29975.120000000021</c:v>
                </c:pt>
                <c:pt idx="154">
                  <c:v>28886.880000000019</c:v>
                </c:pt>
                <c:pt idx="155">
                  <c:v>27793.65000000002</c:v>
                </c:pt>
                <c:pt idx="156">
                  <c:v>26695.410000000018</c:v>
                </c:pt>
                <c:pt idx="157">
                  <c:v>25592.130000000019</c:v>
                </c:pt>
                <c:pt idx="158">
                  <c:v>24483.800000000017</c:v>
                </c:pt>
                <c:pt idx="159">
                  <c:v>23370.390000000018</c:v>
                </c:pt>
                <c:pt idx="160">
                  <c:v>22251.870000000017</c:v>
                </c:pt>
                <c:pt idx="161">
                  <c:v>21128.230000000018</c:v>
                </c:pt>
                <c:pt idx="162">
                  <c:v>19999.440000000017</c:v>
                </c:pt>
                <c:pt idx="163">
                  <c:v>18865.470000000016</c:v>
                </c:pt>
                <c:pt idx="164">
                  <c:v>17726.310000000016</c:v>
                </c:pt>
                <c:pt idx="165">
                  <c:v>16581.930000000015</c:v>
                </c:pt>
                <c:pt idx="166">
                  <c:v>15432.300000000014</c:v>
                </c:pt>
                <c:pt idx="167">
                  <c:v>14277.400000000014</c:v>
                </c:pt>
                <c:pt idx="168">
                  <c:v>13117.210000000014</c:v>
                </c:pt>
                <c:pt idx="169">
                  <c:v>11951.700000000013</c:v>
                </c:pt>
                <c:pt idx="170">
                  <c:v>10780.850000000013</c:v>
                </c:pt>
                <c:pt idx="171">
                  <c:v>9604.6300000000138</c:v>
                </c:pt>
                <c:pt idx="172">
                  <c:v>8423.0200000000132</c:v>
                </c:pt>
                <c:pt idx="173">
                  <c:v>7236.0000000000127</c:v>
                </c:pt>
                <c:pt idx="174">
                  <c:v>6043.5400000000127</c:v>
                </c:pt>
                <c:pt idx="175">
                  <c:v>4845.6100000000124</c:v>
                </c:pt>
                <c:pt idx="176">
                  <c:v>3642.1900000000123</c:v>
                </c:pt>
                <c:pt idx="177">
                  <c:v>2433.2500000000123</c:v>
                </c:pt>
                <c:pt idx="178">
                  <c:v>1218.7700000000123</c:v>
                </c:pt>
                <c:pt idx="179">
                  <c:v>0</c:v>
                </c:pt>
              </c:numCache>
            </c:numRef>
          </c:val>
          <c:smooth val="0"/>
          <c:extLst>
            <c:ext xmlns:c16="http://schemas.microsoft.com/office/drawing/2014/chart" uri="{C3380CC4-5D6E-409C-BE32-E72D297353CC}">
              <c16:uniqueId val="{00000001-68D6-49BC-B41B-0BCA98F43BBF}"/>
            </c:ext>
          </c:extLst>
        </c:ser>
        <c:dLbls>
          <c:showLegendKey val="0"/>
          <c:showVal val="0"/>
          <c:showCatName val="0"/>
          <c:showSerName val="0"/>
          <c:showPercent val="0"/>
          <c:showBubbleSize val="0"/>
        </c:dLbls>
        <c:smooth val="0"/>
        <c:axId val="79954304"/>
        <c:axId val="79955840"/>
      </c:lineChart>
      <c:dateAx>
        <c:axId val="79954304"/>
        <c:scaling>
          <c:orientation val="minMax"/>
        </c:scaling>
        <c:delete val="0"/>
        <c:axPos val="b"/>
        <c:numFmt formatCode="yyyy"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79955840"/>
        <c:crosses val="autoZero"/>
        <c:auto val="1"/>
        <c:lblOffset val="100"/>
        <c:baseTimeUnit val="months"/>
        <c:majorUnit val="2"/>
        <c:majorTimeUnit val="years"/>
        <c:minorUnit val="1"/>
        <c:minorTimeUnit val="years"/>
      </c:dateAx>
      <c:valAx>
        <c:axId val="79955840"/>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79954304"/>
        <c:crosses val="autoZero"/>
        <c:crossBetween val="between"/>
      </c:valAx>
      <c:spPr>
        <a:noFill/>
        <a:ln w="25400">
          <a:noFill/>
        </a:ln>
      </c:spPr>
    </c:plotArea>
    <c:legend>
      <c:legendPos val="r"/>
      <c:layout>
        <c:manualLayout>
          <c:xMode val="edge"/>
          <c:yMode val="edge"/>
          <c:x val="0.49244776427115794"/>
          <c:y val="2.8455284552845527E-2"/>
          <c:w val="0.46827857998112771"/>
          <c:h val="0.1463418901905554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Interest Rate History</a:t>
            </a:r>
          </a:p>
        </c:rich>
      </c:tx>
      <c:layout>
        <c:manualLayout>
          <c:xMode val="edge"/>
          <c:yMode val="edge"/>
          <c:x val="0.23555648877223681"/>
          <c:y val="3.5211267605633804E-2"/>
        </c:manualLayout>
      </c:layout>
      <c:overlay val="0"/>
      <c:spPr>
        <a:noFill/>
        <a:ln w="25400">
          <a:noFill/>
        </a:ln>
      </c:spPr>
    </c:title>
    <c:autoTitleDeleted val="0"/>
    <c:plotArea>
      <c:layout>
        <c:manualLayout>
          <c:layoutTarget val="inner"/>
          <c:xMode val="edge"/>
          <c:yMode val="edge"/>
          <c:x val="0.19111111111111112"/>
          <c:y val="9.8591549295774641E-2"/>
          <c:w val="0.72888888888888892"/>
          <c:h val="0.676056338028169"/>
        </c:manualLayout>
      </c:layout>
      <c:scatterChart>
        <c:scatterStyle val="smoothMarker"/>
        <c:varyColors val="0"/>
        <c:ser>
          <c:idx val="0"/>
          <c:order val="0"/>
          <c:tx>
            <c:v>Interest Rate History</c:v>
          </c:tx>
          <c:spPr>
            <a:ln w="25400">
              <a:solidFill>
                <a:srgbClr val="000080"/>
              </a:solidFill>
              <a:prstDash val="solid"/>
            </a:ln>
          </c:spPr>
          <c:marker>
            <c:symbol val="none"/>
          </c:marker>
          <c:xVal>
            <c:numRef>
              <c:f>[0]!chart_nper</c:f>
              <c:numCache>
                <c:formatCode>General</c:formatCode>
                <c:ptCount val="1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numCache>
            </c:numRef>
          </c:xVal>
          <c:yVal>
            <c:numRef>
              <c:f>[0]!chart_ratehist</c:f>
              <c:numCache>
                <c:formatCode>0.000%</c:formatCode>
                <c:ptCount val="180"/>
                <c:pt idx="0">
                  <c:v>5.5E-2</c:v>
                </c:pt>
                <c:pt idx="1">
                  <c:v>5.5E-2</c:v>
                </c:pt>
                <c:pt idx="2">
                  <c:v>5.5E-2</c:v>
                </c:pt>
                <c:pt idx="3">
                  <c:v>5.5E-2</c:v>
                </c:pt>
                <c:pt idx="4">
                  <c:v>5.5E-2</c:v>
                </c:pt>
                <c:pt idx="5">
                  <c:v>5.5E-2</c:v>
                </c:pt>
                <c:pt idx="6">
                  <c:v>5.5E-2</c:v>
                </c:pt>
                <c:pt idx="7">
                  <c:v>5.5E-2</c:v>
                </c:pt>
                <c:pt idx="8">
                  <c:v>5.5E-2</c:v>
                </c:pt>
                <c:pt idx="9">
                  <c:v>5.5E-2</c:v>
                </c:pt>
                <c:pt idx="10">
                  <c:v>5.5E-2</c:v>
                </c:pt>
                <c:pt idx="11">
                  <c:v>5.5E-2</c:v>
                </c:pt>
                <c:pt idx="12">
                  <c:v>5.5E-2</c:v>
                </c:pt>
                <c:pt idx="13">
                  <c:v>5.5E-2</c:v>
                </c:pt>
                <c:pt idx="14">
                  <c:v>5.5E-2</c:v>
                </c:pt>
                <c:pt idx="15">
                  <c:v>5.5E-2</c:v>
                </c:pt>
                <c:pt idx="16">
                  <c:v>5.5E-2</c:v>
                </c:pt>
                <c:pt idx="17">
                  <c:v>5.5E-2</c:v>
                </c:pt>
                <c:pt idx="18">
                  <c:v>5.5E-2</c:v>
                </c:pt>
                <c:pt idx="19">
                  <c:v>5.5E-2</c:v>
                </c:pt>
                <c:pt idx="20">
                  <c:v>5.5E-2</c:v>
                </c:pt>
                <c:pt idx="21">
                  <c:v>5.5E-2</c:v>
                </c:pt>
                <c:pt idx="22">
                  <c:v>5.5E-2</c:v>
                </c:pt>
                <c:pt idx="23">
                  <c:v>5.5E-2</c:v>
                </c:pt>
                <c:pt idx="24">
                  <c:v>5.5E-2</c:v>
                </c:pt>
                <c:pt idx="25">
                  <c:v>5.5E-2</c:v>
                </c:pt>
                <c:pt idx="26">
                  <c:v>5.5E-2</c:v>
                </c:pt>
                <c:pt idx="27">
                  <c:v>5.5E-2</c:v>
                </c:pt>
                <c:pt idx="28">
                  <c:v>5.5E-2</c:v>
                </c:pt>
                <c:pt idx="29">
                  <c:v>5.5E-2</c:v>
                </c:pt>
                <c:pt idx="30">
                  <c:v>5.5E-2</c:v>
                </c:pt>
                <c:pt idx="31">
                  <c:v>5.5E-2</c:v>
                </c:pt>
                <c:pt idx="32">
                  <c:v>5.5E-2</c:v>
                </c:pt>
                <c:pt idx="33">
                  <c:v>5.5E-2</c:v>
                </c:pt>
                <c:pt idx="34">
                  <c:v>5.5E-2</c:v>
                </c:pt>
                <c:pt idx="35">
                  <c:v>5.5E-2</c:v>
                </c:pt>
                <c:pt idx="36">
                  <c:v>5.5E-2</c:v>
                </c:pt>
                <c:pt idx="37">
                  <c:v>5.5E-2</c:v>
                </c:pt>
                <c:pt idx="38">
                  <c:v>5.5E-2</c:v>
                </c:pt>
                <c:pt idx="39">
                  <c:v>5.5E-2</c:v>
                </c:pt>
                <c:pt idx="40">
                  <c:v>5.5E-2</c:v>
                </c:pt>
                <c:pt idx="41">
                  <c:v>5.5E-2</c:v>
                </c:pt>
                <c:pt idx="42">
                  <c:v>5.5E-2</c:v>
                </c:pt>
                <c:pt idx="43">
                  <c:v>5.5E-2</c:v>
                </c:pt>
                <c:pt idx="44">
                  <c:v>5.5E-2</c:v>
                </c:pt>
                <c:pt idx="45">
                  <c:v>5.5E-2</c:v>
                </c:pt>
                <c:pt idx="46">
                  <c:v>5.5E-2</c:v>
                </c:pt>
                <c:pt idx="47">
                  <c:v>5.5E-2</c:v>
                </c:pt>
                <c:pt idx="48">
                  <c:v>5.5E-2</c:v>
                </c:pt>
                <c:pt idx="49">
                  <c:v>5.5E-2</c:v>
                </c:pt>
                <c:pt idx="50">
                  <c:v>5.5E-2</c:v>
                </c:pt>
                <c:pt idx="51">
                  <c:v>5.5E-2</c:v>
                </c:pt>
                <c:pt idx="52">
                  <c:v>5.5E-2</c:v>
                </c:pt>
                <c:pt idx="53">
                  <c:v>5.5E-2</c:v>
                </c:pt>
                <c:pt idx="54">
                  <c:v>5.5E-2</c:v>
                </c:pt>
                <c:pt idx="55">
                  <c:v>5.5E-2</c:v>
                </c:pt>
                <c:pt idx="56">
                  <c:v>5.5E-2</c:v>
                </c:pt>
                <c:pt idx="57">
                  <c:v>5.5E-2</c:v>
                </c:pt>
                <c:pt idx="58">
                  <c:v>5.5E-2</c:v>
                </c:pt>
                <c:pt idx="59">
                  <c:v>5.5E-2</c:v>
                </c:pt>
                <c:pt idx="60">
                  <c:v>5.5E-2</c:v>
                </c:pt>
                <c:pt idx="61">
                  <c:v>5.5E-2</c:v>
                </c:pt>
                <c:pt idx="62">
                  <c:v>5.5E-2</c:v>
                </c:pt>
                <c:pt idx="63">
                  <c:v>5.5E-2</c:v>
                </c:pt>
                <c:pt idx="64">
                  <c:v>5.5E-2</c:v>
                </c:pt>
                <c:pt idx="65">
                  <c:v>5.5E-2</c:v>
                </c:pt>
                <c:pt idx="66">
                  <c:v>5.5E-2</c:v>
                </c:pt>
                <c:pt idx="67">
                  <c:v>5.5E-2</c:v>
                </c:pt>
                <c:pt idx="68">
                  <c:v>5.5E-2</c:v>
                </c:pt>
                <c:pt idx="69">
                  <c:v>5.5E-2</c:v>
                </c:pt>
                <c:pt idx="70">
                  <c:v>5.5E-2</c:v>
                </c:pt>
                <c:pt idx="71">
                  <c:v>5.5E-2</c:v>
                </c:pt>
                <c:pt idx="72">
                  <c:v>5.5E-2</c:v>
                </c:pt>
                <c:pt idx="73">
                  <c:v>5.5E-2</c:v>
                </c:pt>
                <c:pt idx="74">
                  <c:v>5.5E-2</c:v>
                </c:pt>
                <c:pt idx="75">
                  <c:v>5.5E-2</c:v>
                </c:pt>
                <c:pt idx="76">
                  <c:v>5.5E-2</c:v>
                </c:pt>
                <c:pt idx="77">
                  <c:v>5.5E-2</c:v>
                </c:pt>
                <c:pt idx="78">
                  <c:v>5.5E-2</c:v>
                </c:pt>
                <c:pt idx="79">
                  <c:v>5.5E-2</c:v>
                </c:pt>
                <c:pt idx="80">
                  <c:v>5.5E-2</c:v>
                </c:pt>
                <c:pt idx="81">
                  <c:v>5.5E-2</c:v>
                </c:pt>
                <c:pt idx="82">
                  <c:v>5.5E-2</c:v>
                </c:pt>
                <c:pt idx="83">
                  <c:v>5.5E-2</c:v>
                </c:pt>
                <c:pt idx="84">
                  <c:v>5.5E-2</c:v>
                </c:pt>
                <c:pt idx="85">
                  <c:v>5.5E-2</c:v>
                </c:pt>
                <c:pt idx="86">
                  <c:v>5.5E-2</c:v>
                </c:pt>
                <c:pt idx="87">
                  <c:v>5.5E-2</c:v>
                </c:pt>
                <c:pt idx="88">
                  <c:v>5.5E-2</c:v>
                </c:pt>
                <c:pt idx="89">
                  <c:v>5.5E-2</c:v>
                </c:pt>
                <c:pt idx="90">
                  <c:v>5.5E-2</c:v>
                </c:pt>
                <c:pt idx="91">
                  <c:v>5.5E-2</c:v>
                </c:pt>
                <c:pt idx="92">
                  <c:v>5.5E-2</c:v>
                </c:pt>
                <c:pt idx="93">
                  <c:v>5.5E-2</c:v>
                </c:pt>
                <c:pt idx="94">
                  <c:v>5.5E-2</c:v>
                </c:pt>
                <c:pt idx="95">
                  <c:v>5.5E-2</c:v>
                </c:pt>
                <c:pt idx="96">
                  <c:v>5.5E-2</c:v>
                </c:pt>
                <c:pt idx="97">
                  <c:v>5.5E-2</c:v>
                </c:pt>
                <c:pt idx="98">
                  <c:v>5.5E-2</c:v>
                </c:pt>
                <c:pt idx="99">
                  <c:v>5.5E-2</c:v>
                </c:pt>
                <c:pt idx="100">
                  <c:v>5.5E-2</c:v>
                </c:pt>
                <c:pt idx="101">
                  <c:v>5.5E-2</c:v>
                </c:pt>
                <c:pt idx="102">
                  <c:v>5.5E-2</c:v>
                </c:pt>
                <c:pt idx="103">
                  <c:v>5.5E-2</c:v>
                </c:pt>
                <c:pt idx="104">
                  <c:v>5.5E-2</c:v>
                </c:pt>
                <c:pt idx="105">
                  <c:v>5.5E-2</c:v>
                </c:pt>
                <c:pt idx="106">
                  <c:v>5.5E-2</c:v>
                </c:pt>
                <c:pt idx="107">
                  <c:v>5.5E-2</c:v>
                </c:pt>
                <c:pt idx="108">
                  <c:v>5.5E-2</c:v>
                </c:pt>
                <c:pt idx="109">
                  <c:v>5.5E-2</c:v>
                </c:pt>
                <c:pt idx="110">
                  <c:v>5.5E-2</c:v>
                </c:pt>
                <c:pt idx="111">
                  <c:v>5.5E-2</c:v>
                </c:pt>
                <c:pt idx="112">
                  <c:v>5.5E-2</c:v>
                </c:pt>
                <c:pt idx="113">
                  <c:v>5.5E-2</c:v>
                </c:pt>
                <c:pt idx="114">
                  <c:v>5.5E-2</c:v>
                </c:pt>
                <c:pt idx="115">
                  <c:v>5.5E-2</c:v>
                </c:pt>
                <c:pt idx="116">
                  <c:v>5.5E-2</c:v>
                </c:pt>
                <c:pt idx="117">
                  <c:v>5.5E-2</c:v>
                </c:pt>
                <c:pt idx="118">
                  <c:v>5.5E-2</c:v>
                </c:pt>
                <c:pt idx="119">
                  <c:v>5.5E-2</c:v>
                </c:pt>
                <c:pt idx="120">
                  <c:v>5.5E-2</c:v>
                </c:pt>
                <c:pt idx="121">
                  <c:v>5.5E-2</c:v>
                </c:pt>
                <c:pt idx="122">
                  <c:v>5.5E-2</c:v>
                </c:pt>
                <c:pt idx="123">
                  <c:v>5.5E-2</c:v>
                </c:pt>
                <c:pt idx="124">
                  <c:v>5.5E-2</c:v>
                </c:pt>
                <c:pt idx="125">
                  <c:v>5.5E-2</c:v>
                </c:pt>
                <c:pt idx="126">
                  <c:v>5.5E-2</c:v>
                </c:pt>
                <c:pt idx="127">
                  <c:v>5.5E-2</c:v>
                </c:pt>
                <c:pt idx="128">
                  <c:v>5.5E-2</c:v>
                </c:pt>
                <c:pt idx="129">
                  <c:v>5.5E-2</c:v>
                </c:pt>
                <c:pt idx="130">
                  <c:v>5.5E-2</c:v>
                </c:pt>
                <c:pt idx="131">
                  <c:v>5.5E-2</c:v>
                </c:pt>
                <c:pt idx="132">
                  <c:v>5.5E-2</c:v>
                </c:pt>
                <c:pt idx="133">
                  <c:v>5.5E-2</c:v>
                </c:pt>
                <c:pt idx="134">
                  <c:v>5.5E-2</c:v>
                </c:pt>
                <c:pt idx="135">
                  <c:v>5.5E-2</c:v>
                </c:pt>
                <c:pt idx="136">
                  <c:v>5.5E-2</c:v>
                </c:pt>
                <c:pt idx="137">
                  <c:v>5.5E-2</c:v>
                </c:pt>
                <c:pt idx="138">
                  <c:v>5.5E-2</c:v>
                </c:pt>
                <c:pt idx="139">
                  <c:v>5.5E-2</c:v>
                </c:pt>
                <c:pt idx="140">
                  <c:v>5.5E-2</c:v>
                </c:pt>
                <c:pt idx="141">
                  <c:v>5.5E-2</c:v>
                </c:pt>
                <c:pt idx="142">
                  <c:v>5.5E-2</c:v>
                </c:pt>
                <c:pt idx="143">
                  <c:v>5.5E-2</c:v>
                </c:pt>
                <c:pt idx="144">
                  <c:v>5.5E-2</c:v>
                </c:pt>
                <c:pt idx="145">
                  <c:v>5.5E-2</c:v>
                </c:pt>
                <c:pt idx="146">
                  <c:v>5.5E-2</c:v>
                </c:pt>
                <c:pt idx="147">
                  <c:v>5.5E-2</c:v>
                </c:pt>
                <c:pt idx="148">
                  <c:v>5.5E-2</c:v>
                </c:pt>
                <c:pt idx="149">
                  <c:v>5.5E-2</c:v>
                </c:pt>
                <c:pt idx="150">
                  <c:v>5.5E-2</c:v>
                </c:pt>
                <c:pt idx="151">
                  <c:v>5.5E-2</c:v>
                </c:pt>
                <c:pt idx="152">
                  <c:v>5.5E-2</c:v>
                </c:pt>
                <c:pt idx="153">
                  <c:v>5.5E-2</c:v>
                </c:pt>
                <c:pt idx="154">
                  <c:v>5.5E-2</c:v>
                </c:pt>
                <c:pt idx="155">
                  <c:v>5.5E-2</c:v>
                </c:pt>
                <c:pt idx="156">
                  <c:v>5.5E-2</c:v>
                </c:pt>
                <c:pt idx="157">
                  <c:v>5.5E-2</c:v>
                </c:pt>
                <c:pt idx="158">
                  <c:v>5.5E-2</c:v>
                </c:pt>
                <c:pt idx="159">
                  <c:v>5.5E-2</c:v>
                </c:pt>
                <c:pt idx="160">
                  <c:v>5.5E-2</c:v>
                </c:pt>
                <c:pt idx="161">
                  <c:v>5.5E-2</c:v>
                </c:pt>
                <c:pt idx="162">
                  <c:v>5.5E-2</c:v>
                </c:pt>
                <c:pt idx="163">
                  <c:v>5.5E-2</c:v>
                </c:pt>
                <c:pt idx="164">
                  <c:v>5.5E-2</c:v>
                </c:pt>
                <c:pt idx="165">
                  <c:v>5.5E-2</c:v>
                </c:pt>
                <c:pt idx="166">
                  <c:v>5.5E-2</c:v>
                </c:pt>
                <c:pt idx="167">
                  <c:v>5.5E-2</c:v>
                </c:pt>
                <c:pt idx="168">
                  <c:v>5.5E-2</c:v>
                </c:pt>
                <c:pt idx="169">
                  <c:v>5.5E-2</c:v>
                </c:pt>
                <c:pt idx="170">
                  <c:v>5.5E-2</c:v>
                </c:pt>
                <c:pt idx="171">
                  <c:v>5.5E-2</c:v>
                </c:pt>
                <c:pt idx="172">
                  <c:v>5.5E-2</c:v>
                </c:pt>
                <c:pt idx="173">
                  <c:v>5.5E-2</c:v>
                </c:pt>
                <c:pt idx="174">
                  <c:v>5.5E-2</c:v>
                </c:pt>
                <c:pt idx="175">
                  <c:v>5.5E-2</c:v>
                </c:pt>
                <c:pt idx="176">
                  <c:v>5.5E-2</c:v>
                </c:pt>
                <c:pt idx="177">
                  <c:v>5.5E-2</c:v>
                </c:pt>
                <c:pt idx="178">
                  <c:v>5.5E-2</c:v>
                </c:pt>
                <c:pt idx="179">
                  <c:v>5.5E-2</c:v>
                </c:pt>
              </c:numCache>
            </c:numRef>
          </c:yVal>
          <c:smooth val="1"/>
          <c:extLst>
            <c:ext xmlns:c16="http://schemas.microsoft.com/office/drawing/2014/chart" uri="{C3380CC4-5D6E-409C-BE32-E72D297353CC}">
              <c16:uniqueId val="{00000000-151A-4DD5-BA73-6B9BF9B8A78D}"/>
            </c:ext>
          </c:extLst>
        </c:ser>
        <c:dLbls>
          <c:showLegendKey val="0"/>
          <c:showVal val="0"/>
          <c:showCatName val="0"/>
          <c:showSerName val="0"/>
          <c:showPercent val="0"/>
          <c:showBubbleSize val="0"/>
        </c:dLbls>
        <c:axId val="79987456"/>
        <c:axId val="79989760"/>
      </c:scatterChart>
      <c:valAx>
        <c:axId val="7998745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Payment #</a:t>
                </a:r>
              </a:p>
            </c:rich>
          </c:tx>
          <c:layout>
            <c:manualLayout>
              <c:xMode val="edge"/>
              <c:yMode val="edge"/>
              <c:x val="0.44444631087780695"/>
              <c:y val="0.5985937673283796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989760"/>
        <c:crosses val="autoZero"/>
        <c:crossBetween val="midCat"/>
      </c:valAx>
      <c:valAx>
        <c:axId val="79989760"/>
        <c:scaling>
          <c:orientation val="minMax"/>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987456"/>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180975</xdr:colOff>
      <xdr:row>12</xdr:row>
      <xdr:rowOff>0</xdr:rowOff>
    </xdr:from>
    <xdr:to>
      <xdr:col>8</xdr:col>
      <xdr:colOff>447675</xdr:colOff>
      <xdr:row>25</xdr:row>
      <xdr:rowOff>0</xdr:rowOff>
    </xdr:to>
    <xdr:graphicFrame macro="">
      <xdr:nvGraphicFramePr>
        <xdr:cNvPr id="1096" name="Chart 6">
          <a:extLst>
            <a:ext uri="{FF2B5EF4-FFF2-40B4-BE49-F238E27FC236}">
              <a16:creationId xmlns:a16="http://schemas.microsoft.com/office/drawing/2014/main" id="{00000000-0008-0000-0000-00004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8</xdr:col>
      <xdr:colOff>619125</xdr:colOff>
      <xdr:row>12</xdr:row>
      <xdr:rowOff>0</xdr:rowOff>
    </xdr:from>
    <xdr:to>
      <xdr:col>12</xdr:col>
      <xdr:colOff>0</xdr:colOff>
      <xdr:row>19</xdr:row>
      <xdr:rowOff>152400</xdr:rowOff>
    </xdr:to>
    <xdr:graphicFrame macro="">
      <xdr:nvGraphicFramePr>
        <xdr:cNvPr id="1097" name="Chart 26">
          <a:extLst>
            <a:ext uri="{FF2B5EF4-FFF2-40B4-BE49-F238E27FC236}">
              <a16:creationId xmlns:a16="http://schemas.microsoft.com/office/drawing/2014/main" id="{00000000-0008-0000-0000-00004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pageSetUpPr fitToPage="1"/>
  </sheetPr>
  <dimension ref="A1:N1597"/>
  <sheetViews>
    <sheetView showGridLines="0" tabSelected="1" topLeftCell="A7" workbookViewId="0">
      <selection activeCell="E8" sqref="E8"/>
    </sheetView>
  </sheetViews>
  <sheetFormatPr defaultRowHeight="12.75" x14ac:dyDescent="0.2"/>
  <cols>
    <col min="1" max="1" width="5.28515625" style="4" customWidth="1"/>
    <col min="2" max="2" width="9.5703125" style="4" customWidth="1"/>
    <col min="3" max="3" width="11.140625" style="4" customWidth="1"/>
    <col min="4" max="4" width="14.7109375" style="4" customWidth="1"/>
    <col min="5" max="5" width="9.5703125" style="4" customWidth="1"/>
    <col min="6" max="7" width="10.7109375" style="4" customWidth="1"/>
    <col min="8" max="8" width="12.28515625" style="4" customWidth="1"/>
    <col min="9" max="9" width="11.5703125" style="4" customWidth="1"/>
    <col min="10" max="10" width="5" style="4" customWidth="1"/>
    <col min="11" max="11" width="11.140625" style="4" customWidth="1"/>
    <col min="12" max="12" width="13.7109375" style="4" customWidth="1"/>
    <col min="13" max="13" width="1.85546875" style="4" customWidth="1"/>
    <col min="14" max="14" width="13.7109375" style="4" customWidth="1"/>
    <col min="15" max="16384" width="9.140625" style="4"/>
  </cols>
  <sheetData>
    <row r="1" spans="1:13" ht="24" customHeight="1" thickBot="1" x14ac:dyDescent="0.25">
      <c r="A1" s="1" t="s">
        <v>0</v>
      </c>
      <c r="B1" s="2"/>
      <c r="C1" s="2"/>
      <c r="D1" s="2"/>
      <c r="E1" s="2"/>
      <c r="F1" s="2"/>
      <c r="G1" s="2"/>
      <c r="H1" s="2"/>
      <c r="I1" s="2"/>
      <c r="J1" s="2"/>
      <c r="K1" s="2"/>
      <c r="L1" s="3"/>
      <c r="M1" s="2"/>
    </row>
    <row r="2" spans="1:13" x14ac:dyDescent="0.2">
      <c r="A2"/>
      <c r="B2" s="5"/>
      <c r="C2" s="5"/>
      <c r="D2" s="5"/>
      <c r="E2" s="5"/>
      <c r="F2" s="5"/>
      <c r="G2" s="5"/>
      <c r="H2" s="5"/>
      <c r="I2" s="5"/>
      <c r="J2" s="5"/>
      <c r="K2" s="5"/>
      <c r="L2" s="53"/>
      <c r="M2" s="5"/>
    </row>
    <row r="3" spans="1:13" x14ac:dyDescent="0.2">
      <c r="A3" s="7"/>
      <c r="B3" s="5"/>
      <c r="C3" s="5"/>
      <c r="D3" s="5"/>
      <c r="E3" s="5"/>
      <c r="F3" s="5"/>
      <c r="G3" s="5"/>
      <c r="H3" s="5"/>
      <c r="I3" s="5"/>
      <c r="J3" s="5"/>
      <c r="K3" s="5"/>
      <c r="L3" s="5"/>
      <c r="M3" s="5"/>
    </row>
    <row r="4" spans="1:13" ht="16.5" thickBot="1" x14ac:dyDescent="0.25">
      <c r="A4" s="7"/>
      <c r="B4" s="8" t="s">
        <v>1</v>
      </c>
      <c r="C4" s="9"/>
      <c r="D4" s="9"/>
      <c r="E4" s="5"/>
      <c r="F4" s="8" t="s">
        <v>55</v>
      </c>
      <c r="G4" s="9"/>
      <c r="H4" s="9"/>
      <c r="I4" s="5"/>
      <c r="J4" s="8" t="s">
        <v>2</v>
      </c>
      <c r="K4" s="9"/>
      <c r="L4" s="9"/>
      <c r="M4" s="5"/>
    </row>
    <row r="5" spans="1:13" ht="14.25" x14ac:dyDescent="0.2">
      <c r="A5" s="5"/>
      <c r="B5" s="5"/>
      <c r="C5" s="55" t="s">
        <v>3</v>
      </c>
      <c r="D5" s="74">
        <v>150000</v>
      </c>
      <c r="E5" s="5"/>
      <c r="F5" s="65"/>
      <c r="G5" s="66" t="s">
        <v>4</v>
      </c>
      <c r="H5" s="64">
        <v>5</v>
      </c>
      <c r="I5" s="5"/>
      <c r="J5" s="5"/>
      <c r="K5" s="10" t="s">
        <v>5</v>
      </c>
      <c r="L5" s="11" t="s">
        <v>6</v>
      </c>
      <c r="M5" s="5"/>
    </row>
    <row r="6" spans="1:13" ht="14.25" x14ac:dyDescent="0.2">
      <c r="A6" s="5"/>
      <c r="B6" s="5"/>
      <c r="C6" s="55" t="s">
        <v>7</v>
      </c>
      <c r="D6" s="63">
        <v>5.5E-2</v>
      </c>
      <c r="E6" s="5"/>
      <c r="F6" s="5"/>
      <c r="G6" s="12" t="s">
        <v>8</v>
      </c>
      <c r="H6" s="76">
        <v>43800</v>
      </c>
      <c r="I6" s="5"/>
      <c r="J6" s="5"/>
      <c r="K6" s="13" t="s">
        <v>9</v>
      </c>
      <c r="L6" s="14">
        <v>3</v>
      </c>
      <c r="M6" s="5"/>
    </row>
    <row r="7" spans="1:13" ht="14.25" x14ac:dyDescent="0.2">
      <c r="A7" s="5"/>
      <c r="B7" s="5"/>
      <c r="C7" s="55" t="s">
        <v>61</v>
      </c>
      <c r="D7" s="64">
        <v>15</v>
      </c>
      <c r="E7" s="5"/>
      <c r="F7" s="5"/>
      <c r="G7" s="15" t="s">
        <v>10</v>
      </c>
      <c r="H7" s="75">
        <f ca="1">SUM(OFFSET(D34,2,0,H5*periods_per_year,1))</f>
        <v>36470.969999999994</v>
      </c>
      <c r="I7" s="5"/>
      <c r="J7" s="5"/>
      <c r="K7" s="13" t="s">
        <v>11</v>
      </c>
      <c r="L7" s="16">
        <v>0.12</v>
      </c>
      <c r="M7" s="5"/>
    </row>
    <row r="8" spans="1:13" x14ac:dyDescent="0.2">
      <c r="A8" s="5"/>
      <c r="B8" s="5"/>
      <c r="C8" s="12" t="s">
        <v>12</v>
      </c>
      <c r="D8" s="17">
        <v>43466</v>
      </c>
      <c r="E8" s="7"/>
      <c r="F8" s="5"/>
      <c r="G8" s="15" t="s">
        <v>13</v>
      </c>
      <c r="H8" s="75">
        <f ca="1">SUM(OFFSET(H34,2,0,H5*periods_per_year,1))</f>
        <v>37066.830000000009</v>
      </c>
      <c r="I8" s="5"/>
      <c r="J8" s="5"/>
      <c r="K8" s="13" t="s">
        <v>14</v>
      </c>
      <c r="L8" s="16">
        <v>0.04</v>
      </c>
      <c r="M8" s="5"/>
    </row>
    <row r="9" spans="1:13" x14ac:dyDescent="0.2">
      <c r="A9" s="5"/>
      <c r="B9" s="5"/>
      <c r="C9" s="12" t="s">
        <v>15</v>
      </c>
      <c r="D9" s="18" t="s">
        <v>16</v>
      </c>
      <c r="E9" s="7"/>
      <c r="F9" s="5"/>
      <c r="G9" s="13" t="s">
        <v>17</v>
      </c>
      <c r="H9" s="69">
        <f ca="1">IF(OFFSET(I34,1+H5*periods_per_year,0,1,1)="",0,OFFSET(I34,1+H5*periods_per_year,0,1,1))</f>
        <v>112933.17</v>
      </c>
      <c r="I9" s="5"/>
      <c r="J9" s="5"/>
      <c r="K9" s="13" t="s">
        <v>18</v>
      </c>
      <c r="L9" s="14">
        <v>12</v>
      </c>
      <c r="M9" s="5"/>
    </row>
    <row r="10" spans="1:13" x14ac:dyDescent="0.2">
      <c r="A10" s="5"/>
      <c r="B10" s="5"/>
      <c r="C10" s="12" t="s">
        <v>19</v>
      </c>
      <c r="D10" s="19" t="s">
        <v>16</v>
      </c>
      <c r="E10" s="5"/>
      <c r="F10" s="5"/>
      <c r="G10" s="5"/>
      <c r="H10" s="5"/>
      <c r="I10" s="5"/>
      <c r="J10" s="5"/>
      <c r="K10" s="13" t="s">
        <v>20</v>
      </c>
      <c r="L10" s="16">
        <v>2.5000000000000001E-3</v>
      </c>
      <c r="M10" s="5"/>
    </row>
    <row r="11" spans="1:13" ht="15" customHeight="1" x14ac:dyDescent="0.2">
      <c r="A11" s="5"/>
      <c r="B11" s="5"/>
      <c r="C11" s="55" t="str">
        <f>D10&amp;" Payment"</f>
        <v>Monthly Payment</v>
      </c>
      <c r="D11" s="56">
        <f>(IF($D$10="Acc Bi-Weekly",ROUND((-PMT((((1+MortgageCalculator!D6/CP)^(CP/12))-1),term*12,loan_amount))/2,2),IF($D$10="Acc Weekly",ROUND((-PMT((((1+MortgageCalculator!D6/CP)^(CP/12))-1),term*12,loan_amount))/4,2),ROUND(-PMT(((1+D6/CP)^(CP/periods_per_year))-1,nper,loan_amount),2))))</f>
        <v>1225.6300000000001</v>
      </c>
      <c r="E11" s="54" t="str">
        <f>IF(nper&gt;1560,"Spreadsheet Only Valid Up to 1560 Payments",".")</f>
        <v>.</v>
      </c>
      <c r="F11" s="5"/>
      <c r="G11" s="5"/>
      <c r="H11" s="5"/>
      <c r="I11" s="5"/>
      <c r="J11" s="5"/>
      <c r="K11" s="13" t="s">
        <v>23</v>
      </c>
      <c r="L11" s="67">
        <f>MAX(E36:E1595)</f>
        <v>1225.6300000000001</v>
      </c>
      <c r="M11" s="5"/>
    </row>
    <row r="12" spans="1:13" x14ac:dyDescent="0.2">
      <c r="A12" s="5"/>
      <c r="B12" s="5"/>
      <c r="C12" s="5"/>
      <c r="D12" s="5"/>
      <c r="E12" s="5"/>
      <c r="F12" s="5"/>
      <c r="G12" s="5"/>
      <c r="H12" s="5"/>
      <c r="I12" s="5"/>
      <c r="J12" s="5"/>
      <c r="K12" s="13"/>
      <c r="L12" s="13"/>
      <c r="M12" s="5"/>
    </row>
    <row r="13" spans="1:13" x14ac:dyDescent="0.2">
      <c r="A13" s="5"/>
      <c r="B13" s="5"/>
      <c r="C13" s="12" t="s">
        <v>62</v>
      </c>
      <c r="D13" s="60">
        <f>loan_amount</f>
        <v>150000</v>
      </c>
      <c r="E13" s="5"/>
      <c r="F13" s="5"/>
      <c r="G13" s="5"/>
      <c r="H13" s="5"/>
      <c r="I13" s="5"/>
      <c r="J13" s="5"/>
      <c r="K13" s="13"/>
      <c r="L13" s="13"/>
      <c r="M13" s="5"/>
    </row>
    <row r="14" spans="1:13" x14ac:dyDescent="0.2">
      <c r="A14" s="5"/>
      <c r="B14" s="5"/>
      <c r="C14" s="12" t="s">
        <v>57</v>
      </c>
      <c r="D14" s="61">
        <f>D13*(1.8/100)</f>
        <v>2700.0000000000005</v>
      </c>
      <c r="E14" s="5"/>
      <c r="F14" s="5"/>
      <c r="G14" s="5"/>
      <c r="H14" s="5"/>
      <c r="I14" s="5"/>
      <c r="J14" s="5"/>
      <c r="K14" s="13"/>
      <c r="L14" s="13"/>
      <c r="M14" s="5"/>
    </row>
    <row r="15" spans="1:13" x14ac:dyDescent="0.2">
      <c r="A15" s="5"/>
      <c r="B15" s="5"/>
      <c r="C15" s="12" t="s">
        <v>59</v>
      </c>
      <c r="D15" s="62">
        <f>D13*(0.4/100)</f>
        <v>600</v>
      </c>
      <c r="E15" s="5"/>
      <c r="F15" s="5"/>
      <c r="G15" s="5"/>
      <c r="H15" s="5"/>
      <c r="I15" s="5"/>
      <c r="J15" s="5"/>
      <c r="K15" s="13"/>
      <c r="L15" s="13"/>
      <c r="M15" s="5"/>
    </row>
    <row r="16" spans="1:13" x14ac:dyDescent="0.2">
      <c r="A16" s="5"/>
      <c r="B16" s="5"/>
      <c r="C16" s="12" t="s">
        <v>58</v>
      </c>
      <c r="D16" s="60">
        <v>80</v>
      </c>
      <c r="E16" s="5"/>
      <c r="F16" s="5"/>
      <c r="G16" s="5"/>
      <c r="H16" s="5"/>
      <c r="I16" s="5"/>
      <c r="J16" s="5"/>
      <c r="K16" s="13"/>
      <c r="L16" s="13"/>
      <c r="M16" s="5"/>
    </row>
    <row r="17" spans="1:14" ht="14.25" x14ac:dyDescent="0.2">
      <c r="A17" s="5"/>
      <c r="B17" s="5"/>
      <c r="C17" s="55" t="s">
        <v>63</v>
      </c>
      <c r="D17" s="56">
        <f>payment+D14/periods_per_year+D15/periods_per_year+D16*12/periods_per_year</f>
        <v>1580.63</v>
      </c>
      <c r="E17" s="5"/>
      <c r="F17" s="5"/>
      <c r="G17" s="5"/>
      <c r="H17" s="5"/>
      <c r="I17" s="5"/>
      <c r="J17" s="5"/>
      <c r="K17" s="13"/>
      <c r="L17" s="13"/>
      <c r="M17" s="5"/>
    </row>
    <row r="18" spans="1:14" x14ac:dyDescent="0.2">
      <c r="A18" s="5"/>
      <c r="B18" s="5"/>
      <c r="C18" s="5"/>
      <c r="D18" s="5"/>
      <c r="E18" s="5"/>
      <c r="F18" s="5"/>
      <c r="G18" s="5"/>
      <c r="H18" s="5"/>
      <c r="I18" s="5"/>
      <c r="J18" s="5"/>
      <c r="K18" s="13"/>
      <c r="L18" s="13"/>
      <c r="M18" s="5"/>
    </row>
    <row r="19" spans="1:14" ht="16.5" thickBot="1" x14ac:dyDescent="0.25">
      <c r="A19" s="20" t="s">
        <v>21</v>
      </c>
      <c r="B19" s="8" t="s">
        <v>24</v>
      </c>
      <c r="C19" s="9"/>
      <c r="D19" s="9"/>
      <c r="E19" s="5"/>
      <c r="F19" s="5"/>
      <c r="G19" s="5"/>
      <c r="H19" s="5"/>
      <c r="I19" s="5"/>
      <c r="J19" s="5"/>
      <c r="K19" s="5"/>
      <c r="L19" s="5"/>
      <c r="M19" s="5"/>
    </row>
    <row r="20" spans="1:14" ht="15" customHeight="1" x14ac:dyDescent="0.2">
      <c r="A20" s="5"/>
      <c r="B20" s="5"/>
      <c r="C20" s="15" t="s">
        <v>25</v>
      </c>
      <c r="D20" s="73">
        <v>0</v>
      </c>
      <c r="E20" s="5"/>
      <c r="F20" s="5"/>
      <c r="G20" s="5"/>
      <c r="H20" s="5"/>
      <c r="I20" s="5"/>
      <c r="J20" s="5"/>
      <c r="K20" s="5"/>
      <c r="L20" s="5"/>
      <c r="M20" s="21"/>
      <c r="N20" s="22"/>
    </row>
    <row r="21" spans="1:14" ht="15" customHeight="1" x14ac:dyDescent="0.2">
      <c r="A21" s="5"/>
      <c r="B21" s="5"/>
      <c r="C21" s="15" t="s">
        <v>26</v>
      </c>
      <c r="D21" s="23">
        <v>1</v>
      </c>
      <c r="E21" s="5"/>
      <c r="F21" s="5"/>
      <c r="G21" s="5"/>
      <c r="H21" s="24" t="s">
        <v>27</v>
      </c>
      <c r="I21" s="5"/>
      <c r="J21" s="5"/>
      <c r="K21" s="5"/>
      <c r="L21" s="5"/>
      <c r="M21" s="21"/>
    </row>
    <row r="22" spans="1:14" ht="15" customHeight="1" x14ac:dyDescent="0.2">
      <c r="A22" s="5"/>
      <c r="B22" s="5"/>
      <c r="C22" s="15" t="s">
        <v>28</v>
      </c>
      <c r="D22" s="73">
        <v>0</v>
      </c>
      <c r="E22" s="7"/>
      <c r="F22" s="5"/>
      <c r="G22" s="13" t="s">
        <v>29</v>
      </c>
      <c r="H22" s="25">
        <f>SUM(NoExtra!D:D)+SUM(NoExtra!F:F)</f>
        <v>220612.13000000006</v>
      </c>
      <c r="I22" s="5"/>
      <c r="J22" s="5"/>
      <c r="K22" s="5"/>
      <c r="L22" s="5"/>
      <c r="M22" s="21"/>
    </row>
    <row r="23" spans="1:14" ht="15" customHeight="1" x14ac:dyDescent="0.2">
      <c r="A23" s="5"/>
      <c r="B23" s="5"/>
      <c r="C23" s="15" t="s">
        <v>56</v>
      </c>
      <c r="D23" s="23">
        <v>5</v>
      </c>
      <c r="E23" s="5"/>
      <c r="F23" s="5"/>
      <c r="G23" s="13" t="s">
        <v>30</v>
      </c>
      <c r="H23" s="25">
        <f>H22-loan_amount</f>
        <v>70612.130000000063</v>
      </c>
      <c r="I23" s="5"/>
      <c r="J23" s="5"/>
      <c r="K23" s="5"/>
      <c r="L23" s="5"/>
      <c r="M23" s="21"/>
    </row>
    <row r="24" spans="1:14" ht="15" customHeight="1" x14ac:dyDescent="0.2">
      <c r="A24" s="5"/>
      <c r="B24" s="5"/>
      <c r="C24" s="13" t="s">
        <v>31</v>
      </c>
      <c r="D24" s="71">
        <f>SUM(F36:G1595)</f>
        <v>0</v>
      </c>
      <c r="E24" s="5"/>
      <c r="F24" s="5"/>
      <c r="G24" s="5"/>
      <c r="H24" s="5"/>
      <c r="I24" s="5"/>
      <c r="J24" s="5"/>
      <c r="K24" s="5"/>
      <c r="L24" s="5"/>
      <c r="M24" s="21"/>
    </row>
    <row r="25" spans="1:14" ht="15" customHeight="1" x14ac:dyDescent="0.2">
      <c r="A25" s="5"/>
      <c r="B25" s="5"/>
      <c r="C25" s="55" t="s">
        <v>37</v>
      </c>
      <c r="D25" s="56">
        <f>IF((H23-D29)&lt;0,0,(H23-D29))</f>
        <v>7.2759576141834259E-11</v>
      </c>
      <c r="E25" s="5"/>
      <c r="F25" s="5"/>
      <c r="G25" s="5"/>
      <c r="H25" s="5"/>
      <c r="I25" s="5"/>
      <c r="J25" s="5"/>
      <c r="K25" s="5"/>
      <c r="L25" s="5"/>
      <c r="M25" s="5"/>
    </row>
    <row r="26" spans="1:14" x14ac:dyDescent="0.2">
      <c r="A26" s="5"/>
      <c r="B26" s="5"/>
      <c r="C26" s="5"/>
      <c r="D26" s="5"/>
      <c r="E26" s="5"/>
      <c r="F26" s="5"/>
      <c r="G26" s="5"/>
      <c r="H26" s="5"/>
      <c r="I26" s="5"/>
      <c r="J26" s="5"/>
      <c r="K26" s="5"/>
      <c r="L26" s="5"/>
      <c r="M26" s="5"/>
    </row>
    <row r="27" spans="1:14" ht="16.5" thickBot="1" x14ac:dyDescent="0.25">
      <c r="A27" s="5"/>
      <c r="B27" s="8" t="s">
        <v>60</v>
      </c>
      <c r="C27" s="9"/>
      <c r="D27" s="9"/>
      <c r="E27" s="9"/>
      <c r="F27" s="9"/>
      <c r="G27" s="9"/>
      <c r="H27" s="9"/>
      <c r="I27" s="5"/>
      <c r="J27" s="8" t="s">
        <v>32</v>
      </c>
      <c r="K27" s="9"/>
      <c r="L27" s="9"/>
      <c r="M27" s="5"/>
    </row>
    <row r="28" spans="1:14" x14ac:dyDescent="0.2">
      <c r="A28" s="5"/>
      <c r="B28" s="5"/>
      <c r="C28" s="13" t="s">
        <v>29</v>
      </c>
      <c r="D28" s="70">
        <f>SUM(D36:D1595)+SUM(H36:H1595)</f>
        <v>220612.13000000006</v>
      </c>
      <c r="E28" s="5"/>
      <c r="F28" s="5"/>
      <c r="G28" s="13" t="s">
        <v>34</v>
      </c>
      <c r="H28" s="59">
        <f>ROUND(MAX(A36:A1596)/periods_per_year,2)</f>
        <v>15</v>
      </c>
      <c r="I28" s="5"/>
      <c r="J28" s="5"/>
      <c r="K28" s="27" t="s">
        <v>33</v>
      </c>
      <c r="L28" s="28">
        <v>0.25</v>
      </c>
      <c r="M28" s="5"/>
    </row>
    <row r="29" spans="1:14" x14ac:dyDescent="0.2">
      <c r="A29" s="5"/>
      <c r="B29" s="26"/>
      <c r="C29" s="13" t="s">
        <v>30</v>
      </c>
      <c r="D29" s="69">
        <f>SUM(D36:D1595)</f>
        <v>70612.12999999999</v>
      </c>
      <c r="E29" s="5"/>
      <c r="F29" s="5"/>
      <c r="G29" s="13" t="s">
        <v>64</v>
      </c>
      <c r="H29" s="72">
        <f ca="1">OFFSET(B34,MAX(A36:A1596)+1,0,1,1)</f>
        <v>48914</v>
      </c>
      <c r="I29" s="5"/>
      <c r="J29" s="5"/>
      <c r="K29" s="21" t="s">
        <v>35</v>
      </c>
      <c r="L29" s="58">
        <f>(1-L28)*D6</f>
        <v>4.1250000000000002E-2</v>
      </c>
      <c r="M29" s="5"/>
    </row>
    <row r="30" spans="1:14" x14ac:dyDescent="0.2">
      <c r="A30" s="5"/>
      <c r="B30" s="5"/>
      <c r="C30" s="5"/>
      <c r="D30" s="5"/>
      <c r="E30" s="5"/>
      <c r="F30" s="5"/>
      <c r="G30" s="5"/>
      <c r="H30" s="5"/>
      <c r="I30" s="5"/>
      <c r="J30" s="5"/>
      <c r="K30" s="68" t="s">
        <v>36</v>
      </c>
      <c r="L30" s="57">
        <f>SUM(K36:K1595)</f>
        <v>17653.032499999998</v>
      </c>
      <c r="M30" s="5"/>
    </row>
    <row r="31" spans="1:14" x14ac:dyDescent="0.2">
      <c r="A31" s="5"/>
      <c r="B31" s="5"/>
      <c r="C31" s="5"/>
      <c r="D31" s="5"/>
      <c r="E31" s="5"/>
      <c r="F31" s="5"/>
      <c r="G31" s="5"/>
      <c r="H31" s="5"/>
      <c r="I31" s="5"/>
      <c r="J31" s="5"/>
      <c r="K31" s="5"/>
      <c r="L31" s="5"/>
      <c r="M31" s="5"/>
    </row>
    <row r="32" spans="1:14" s="29" customFormat="1" x14ac:dyDescent="0.2"/>
    <row r="33" spans="1:14" ht="18" x14ac:dyDescent="0.25">
      <c r="A33" s="30" t="s">
        <v>38</v>
      </c>
      <c r="F33" s="29"/>
      <c r="G33" s="29"/>
      <c r="H33" s="29"/>
      <c r="I33" s="29"/>
      <c r="L33" s="31" t="s">
        <v>21</v>
      </c>
    </row>
    <row r="34" spans="1:14" ht="26.25" thickBot="1" x14ac:dyDescent="0.25">
      <c r="A34" s="32" t="s">
        <v>39</v>
      </c>
      <c r="B34" s="33" t="s">
        <v>40</v>
      </c>
      <c r="C34" s="33" t="s">
        <v>41</v>
      </c>
      <c r="D34" s="33" t="s">
        <v>42</v>
      </c>
      <c r="E34" s="33" t="s">
        <v>43</v>
      </c>
      <c r="F34" s="33" t="s">
        <v>44</v>
      </c>
      <c r="G34" s="33" t="s">
        <v>45</v>
      </c>
      <c r="H34" s="33" t="s">
        <v>46</v>
      </c>
      <c r="I34" s="34" t="s">
        <v>47</v>
      </c>
      <c r="J34" s="35" t="s">
        <v>48</v>
      </c>
      <c r="K34" s="33" t="s">
        <v>49</v>
      </c>
      <c r="L34" s="33" t="s">
        <v>50</v>
      </c>
      <c r="M34" s="35"/>
    </row>
    <row r="35" spans="1:14" x14ac:dyDescent="0.2">
      <c r="A35" s="36"/>
      <c r="B35" s="37"/>
      <c r="C35" s="37"/>
      <c r="D35" s="36"/>
      <c r="E35" s="38"/>
      <c r="F35" s="36"/>
      <c r="G35" s="36"/>
      <c r="H35" s="36"/>
      <c r="I35" s="39">
        <f>loan_amount</f>
        <v>150000</v>
      </c>
      <c r="J35" s="36"/>
      <c r="K35" s="36"/>
      <c r="L35" s="36"/>
      <c r="M35" s="36"/>
    </row>
    <row r="36" spans="1:14" x14ac:dyDescent="0.2">
      <c r="A36" s="40">
        <f t="shared" ref="A36:A99" si="0">IF(I35="","",IF(OR(A35&gt;=nper,ROUND(I35,2)&lt;=0),"",A35+1))</f>
        <v>1</v>
      </c>
      <c r="B36" s="41">
        <f t="shared" ref="B36:B99" si="1">IF(A36="","",IF(OR(periods_per_year=26,periods_per_year=52),IF(periods_per_year=26,IF(A36=1,fpdate,B35+14),IF(periods_per_year=52,IF(A36=1,fpdate,B35+7),"n/a")),IF(periods_per_year=24,DATE(YEAR(fpdate),MONTH(fpdate)+(A36-1)/2+IF(AND(DAY(fpdate)&gt;=15,MOD(A36,2)=0),1,0),IF(MOD(A36,2)=0,IF(DAY(fpdate)&gt;=15,DAY(fpdate)-14,DAY(fpdate)+14),DAY(fpdate))),IF(DAY(DATE(YEAR(fpdate),MONTH(fpdate)+A36-1,DAY(fpdate)))&lt;&gt;DAY(fpdate),DATE(YEAR(fpdate),MONTH(fpdate)+A36,0),DATE(YEAR(fpdate),MONTH(fpdate)+A36-1,DAY(fpdate))))))</f>
        <v>43466</v>
      </c>
      <c r="C36" s="42">
        <f t="shared" ref="C36:C99" si="2">IF(A36="","",IF(variable,IF(A36&lt;$L$6*periods_per_year,start_rate,IF($L$10&gt;=0,MIN($L$7,start_rate+$L$10*ROUNDUP((A36-$L$6*periods_per_year)/$L$9,0)),MAX($L$8,start_rate+$L$10*ROUNDUP((A36-$L$6*periods_per_year)/$L$9,0)))),start_rate))</f>
        <v>5.5E-2</v>
      </c>
      <c r="D36" s="43">
        <f t="shared" ref="D36:D99" si="3">IF(A36="","",ROUND((((1+C36/CP)^(CP/periods_per_year))-1)*I35,2))</f>
        <v>687.5</v>
      </c>
      <c r="E36" s="43">
        <f t="shared" ref="E36:E99" si="4">IF(A36="","",IF(A36=nper,I35+D36,MIN(I35+D36,IF(C36=C35,E35,IF($D$10="Acc Bi-Weekly",ROUND((-PMT(((1+C36/CP)^(CP/12))-1,(nper-A36+1)*12/26,I35))/2,2),IF($D$10="Acc Weekly",ROUND((-PMT(((1+C36/CP)^(CP/12))-1,(nper-A36+1)*12/52,I35))/4,2),ROUND(-PMT(((1+C36/CP)^(CP/periods_per_year))-1,nper-A36+1,I35),2)))))))</f>
        <v>1225.6300000000001</v>
      </c>
      <c r="F36" s="43">
        <f t="shared" ref="F36:F99" si="5">IF(A36="","",IF(I35&lt;=E36,0,IF(IF(MOD(A36,int)=0,$D$20,0)+E36&gt;=I35+D36,I35+D36-E36,IF(MOD(A36,int)=0,$D$20,0)+IF(IF(MOD(A36,int)=0,$D$20,0)+IF(MOD(A36-$D$23,periods_per_year)=0,$D$22,0)+E36&lt;I35+D36,IF(MOD(A36-$D$23,periods_per_year)=0,$D$22,0),I35+D36-IF(MOD(A36,int)=0,$D$20,0)-E36))))</f>
        <v>0</v>
      </c>
      <c r="G36" s="44"/>
      <c r="H36" s="43">
        <f t="shared" ref="H36:H99" si="6">IF(A36="","",E36-D36+G36+IF(F36="",0,F36))</f>
        <v>538.13000000000011</v>
      </c>
      <c r="I36" s="43">
        <f t="shared" ref="I36:I99" si="7">IF(A36="","",I35-H36)</f>
        <v>149461.87</v>
      </c>
      <c r="J36" s="45" t="str">
        <f t="shared" ref="J36:J99" si="8">IF(A36="","",IF(MOD(A36,periods_per_year)=0,A36/periods_per_year,""))</f>
        <v/>
      </c>
      <c r="K36" s="43">
        <f t="shared" ref="K36:K99" si="9">IF(A36="","",$L$28*D36)</f>
        <v>171.875</v>
      </c>
      <c r="L36" s="43">
        <f>IF(A36="","",SUM($K$36:K36))</f>
        <v>171.875</v>
      </c>
      <c r="N36" s="46"/>
    </row>
    <row r="37" spans="1:14" x14ac:dyDescent="0.2">
      <c r="A37" s="40">
        <f t="shared" si="0"/>
        <v>2</v>
      </c>
      <c r="B37" s="41">
        <f t="shared" si="1"/>
        <v>43497</v>
      </c>
      <c r="C37" s="42">
        <f t="shared" si="2"/>
        <v>5.5E-2</v>
      </c>
      <c r="D37" s="43">
        <f t="shared" si="3"/>
        <v>685.03</v>
      </c>
      <c r="E37" s="43">
        <f t="shared" si="4"/>
        <v>1225.6300000000001</v>
      </c>
      <c r="F37" s="43">
        <f t="shared" si="5"/>
        <v>0</v>
      </c>
      <c r="G37" s="44"/>
      <c r="H37" s="43">
        <f t="shared" si="6"/>
        <v>540.60000000000014</v>
      </c>
      <c r="I37" s="43">
        <f t="shared" si="7"/>
        <v>148921.26999999999</v>
      </c>
      <c r="J37" s="45" t="str">
        <f t="shared" si="8"/>
        <v/>
      </c>
      <c r="K37" s="43">
        <f t="shared" si="9"/>
        <v>171.25749999999999</v>
      </c>
      <c r="L37" s="43">
        <f>IF(A37="","",SUM($K$36:K37))</f>
        <v>343.13249999999999</v>
      </c>
      <c r="N37" s="46"/>
    </row>
    <row r="38" spans="1:14" x14ac:dyDescent="0.2">
      <c r="A38" s="40">
        <f t="shared" si="0"/>
        <v>3</v>
      </c>
      <c r="B38" s="41">
        <f t="shared" si="1"/>
        <v>43525</v>
      </c>
      <c r="C38" s="42">
        <f t="shared" si="2"/>
        <v>5.5E-2</v>
      </c>
      <c r="D38" s="43">
        <f t="shared" si="3"/>
        <v>682.56</v>
      </c>
      <c r="E38" s="43">
        <f t="shared" si="4"/>
        <v>1225.6300000000001</v>
      </c>
      <c r="F38" s="43">
        <f t="shared" si="5"/>
        <v>0</v>
      </c>
      <c r="G38" s="44"/>
      <c r="H38" s="43">
        <f t="shared" si="6"/>
        <v>543.07000000000016</v>
      </c>
      <c r="I38" s="43">
        <f t="shared" si="7"/>
        <v>148378.19999999998</v>
      </c>
      <c r="J38" s="45" t="str">
        <f t="shared" si="8"/>
        <v/>
      </c>
      <c r="K38" s="43">
        <f t="shared" si="9"/>
        <v>170.64</v>
      </c>
      <c r="L38" s="43">
        <f>IF(A38="","",SUM($K$36:K38))</f>
        <v>513.77250000000004</v>
      </c>
      <c r="N38" s="46"/>
    </row>
    <row r="39" spans="1:14" x14ac:dyDescent="0.2">
      <c r="A39" s="40">
        <f t="shared" si="0"/>
        <v>4</v>
      </c>
      <c r="B39" s="41">
        <f t="shared" si="1"/>
        <v>43556</v>
      </c>
      <c r="C39" s="42">
        <f t="shared" si="2"/>
        <v>5.5E-2</v>
      </c>
      <c r="D39" s="43">
        <f t="shared" si="3"/>
        <v>680.07</v>
      </c>
      <c r="E39" s="43">
        <f t="shared" si="4"/>
        <v>1225.6300000000001</v>
      </c>
      <c r="F39" s="43">
        <f t="shared" si="5"/>
        <v>0</v>
      </c>
      <c r="G39" s="44"/>
      <c r="H39" s="43">
        <f t="shared" si="6"/>
        <v>545.56000000000006</v>
      </c>
      <c r="I39" s="43">
        <f t="shared" si="7"/>
        <v>147832.63999999998</v>
      </c>
      <c r="J39" s="45" t="str">
        <f t="shared" si="8"/>
        <v/>
      </c>
      <c r="K39" s="43">
        <f t="shared" si="9"/>
        <v>170.01750000000001</v>
      </c>
      <c r="L39" s="43">
        <f>IF(A39="","",SUM($K$36:K39))</f>
        <v>683.79000000000008</v>
      </c>
      <c r="N39" s="46"/>
    </row>
    <row r="40" spans="1:14" x14ac:dyDescent="0.2">
      <c r="A40" s="40">
        <f t="shared" si="0"/>
        <v>5</v>
      </c>
      <c r="B40" s="41">
        <f t="shared" si="1"/>
        <v>43586</v>
      </c>
      <c r="C40" s="42">
        <f t="shared" si="2"/>
        <v>5.5E-2</v>
      </c>
      <c r="D40" s="43">
        <f t="shared" si="3"/>
        <v>677.57</v>
      </c>
      <c r="E40" s="43">
        <f t="shared" si="4"/>
        <v>1225.6300000000001</v>
      </c>
      <c r="F40" s="43">
        <f t="shared" si="5"/>
        <v>0</v>
      </c>
      <c r="G40" s="44"/>
      <c r="H40" s="43">
        <f t="shared" si="6"/>
        <v>548.06000000000006</v>
      </c>
      <c r="I40" s="43">
        <f t="shared" si="7"/>
        <v>147284.57999999999</v>
      </c>
      <c r="J40" s="45" t="str">
        <f t="shared" si="8"/>
        <v/>
      </c>
      <c r="K40" s="43">
        <f t="shared" si="9"/>
        <v>169.39250000000001</v>
      </c>
      <c r="L40" s="43">
        <f>IF(A40="","",SUM($K$36:K40))</f>
        <v>853.18250000000012</v>
      </c>
      <c r="N40" s="46"/>
    </row>
    <row r="41" spans="1:14" x14ac:dyDescent="0.2">
      <c r="A41" s="40">
        <f t="shared" si="0"/>
        <v>6</v>
      </c>
      <c r="B41" s="41">
        <f t="shared" si="1"/>
        <v>43617</v>
      </c>
      <c r="C41" s="42">
        <f t="shared" si="2"/>
        <v>5.5E-2</v>
      </c>
      <c r="D41" s="43">
        <f t="shared" si="3"/>
        <v>675.05</v>
      </c>
      <c r="E41" s="43">
        <f t="shared" si="4"/>
        <v>1225.6300000000001</v>
      </c>
      <c r="F41" s="43">
        <f t="shared" si="5"/>
        <v>0</v>
      </c>
      <c r="G41" s="44"/>
      <c r="H41" s="43">
        <f t="shared" si="6"/>
        <v>550.58000000000015</v>
      </c>
      <c r="I41" s="43">
        <f t="shared" si="7"/>
        <v>146734</v>
      </c>
      <c r="J41" s="45" t="str">
        <f t="shared" si="8"/>
        <v/>
      </c>
      <c r="K41" s="43">
        <f t="shared" si="9"/>
        <v>168.76249999999999</v>
      </c>
      <c r="L41" s="43">
        <f>IF(A41="","",SUM($K$36:K41))</f>
        <v>1021.9450000000002</v>
      </c>
      <c r="N41" s="46"/>
    </row>
    <row r="42" spans="1:14" x14ac:dyDescent="0.2">
      <c r="A42" s="40">
        <f t="shared" si="0"/>
        <v>7</v>
      </c>
      <c r="B42" s="41">
        <f t="shared" si="1"/>
        <v>43647</v>
      </c>
      <c r="C42" s="42">
        <f t="shared" si="2"/>
        <v>5.5E-2</v>
      </c>
      <c r="D42" s="43">
        <f t="shared" si="3"/>
        <v>672.53</v>
      </c>
      <c r="E42" s="43">
        <f t="shared" si="4"/>
        <v>1225.6300000000001</v>
      </c>
      <c r="F42" s="43">
        <f t="shared" si="5"/>
        <v>0</v>
      </c>
      <c r="G42" s="44"/>
      <c r="H42" s="43">
        <f t="shared" si="6"/>
        <v>553.10000000000014</v>
      </c>
      <c r="I42" s="43">
        <f t="shared" si="7"/>
        <v>146180.9</v>
      </c>
      <c r="J42" s="45" t="str">
        <f t="shared" si="8"/>
        <v/>
      </c>
      <c r="K42" s="43">
        <f t="shared" si="9"/>
        <v>168.13249999999999</v>
      </c>
      <c r="L42" s="43">
        <f>IF(A42="","",SUM($K$36:K42))</f>
        <v>1190.0775000000001</v>
      </c>
      <c r="N42" s="46"/>
    </row>
    <row r="43" spans="1:14" x14ac:dyDescent="0.2">
      <c r="A43" s="40">
        <f t="shared" si="0"/>
        <v>8</v>
      </c>
      <c r="B43" s="41">
        <f t="shared" si="1"/>
        <v>43678</v>
      </c>
      <c r="C43" s="42">
        <f t="shared" si="2"/>
        <v>5.5E-2</v>
      </c>
      <c r="D43" s="43">
        <f t="shared" si="3"/>
        <v>670</v>
      </c>
      <c r="E43" s="43">
        <f t="shared" si="4"/>
        <v>1225.6300000000001</v>
      </c>
      <c r="F43" s="43">
        <f t="shared" si="5"/>
        <v>0</v>
      </c>
      <c r="G43" s="44"/>
      <c r="H43" s="43">
        <f t="shared" si="6"/>
        <v>555.63000000000011</v>
      </c>
      <c r="I43" s="43">
        <f t="shared" si="7"/>
        <v>145625.26999999999</v>
      </c>
      <c r="J43" s="45" t="str">
        <f t="shared" si="8"/>
        <v/>
      </c>
      <c r="K43" s="43">
        <f t="shared" si="9"/>
        <v>167.5</v>
      </c>
      <c r="L43" s="43">
        <f>IF(A43="","",SUM($K$36:K43))</f>
        <v>1357.5775000000001</v>
      </c>
      <c r="N43" s="46"/>
    </row>
    <row r="44" spans="1:14" x14ac:dyDescent="0.2">
      <c r="A44" s="40">
        <f t="shared" si="0"/>
        <v>9</v>
      </c>
      <c r="B44" s="41">
        <f t="shared" si="1"/>
        <v>43709</v>
      </c>
      <c r="C44" s="42">
        <f t="shared" si="2"/>
        <v>5.5E-2</v>
      </c>
      <c r="D44" s="43">
        <f t="shared" si="3"/>
        <v>667.45</v>
      </c>
      <c r="E44" s="43">
        <f t="shared" si="4"/>
        <v>1225.6300000000001</v>
      </c>
      <c r="F44" s="43">
        <f t="shared" si="5"/>
        <v>0</v>
      </c>
      <c r="G44" s="44"/>
      <c r="H44" s="43">
        <f t="shared" si="6"/>
        <v>558.18000000000006</v>
      </c>
      <c r="I44" s="43">
        <f t="shared" si="7"/>
        <v>145067.09</v>
      </c>
      <c r="J44" s="45" t="str">
        <f t="shared" si="8"/>
        <v/>
      </c>
      <c r="K44" s="43">
        <f t="shared" si="9"/>
        <v>166.86250000000001</v>
      </c>
      <c r="L44" s="43">
        <f>IF(A44="","",SUM($K$36:K44))</f>
        <v>1524.44</v>
      </c>
      <c r="N44" s="46"/>
    </row>
    <row r="45" spans="1:14" x14ac:dyDescent="0.2">
      <c r="A45" s="40">
        <f t="shared" si="0"/>
        <v>10</v>
      </c>
      <c r="B45" s="41">
        <f t="shared" si="1"/>
        <v>43739</v>
      </c>
      <c r="C45" s="42">
        <f t="shared" si="2"/>
        <v>5.5E-2</v>
      </c>
      <c r="D45" s="43">
        <f t="shared" si="3"/>
        <v>664.89</v>
      </c>
      <c r="E45" s="43">
        <f t="shared" si="4"/>
        <v>1225.6300000000001</v>
      </c>
      <c r="F45" s="43">
        <f t="shared" si="5"/>
        <v>0</v>
      </c>
      <c r="G45" s="44"/>
      <c r="H45" s="43">
        <f t="shared" si="6"/>
        <v>560.74000000000012</v>
      </c>
      <c r="I45" s="43">
        <f t="shared" si="7"/>
        <v>144506.35</v>
      </c>
      <c r="J45" s="45" t="str">
        <f t="shared" si="8"/>
        <v/>
      </c>
      <c r="K45" s="43">
        <f t="shared" si="9"/>
        <v>166.2225</v>
      </c>
      <c r="L45" s="43">
        <f>IF(A45="","",SUM($K$36:K45))</f>
        <v>1690.6625000000001</v>
      </c>
      <c r="N45" s="46"/>
    </row>
    <row r="46" spans="1:14" x14ac:dyDescent="0.2">
      <c r="A46" s="40">
        <f t="shared" si="0"/>
        <v>11</v>
      </c>
      <c r="B46" s="41">
        <f t="shared" si="1"/>
        <v>43770</v>
      </c>
      <c r="C46" s="42">
        <f t="shared" si="2"/>
        <v>5.5E-2</v>
      </c>
      <c r="D46" s="43">
        <f t="shared" si="3"/>
        <v>662.32</v>
      </c>
      <c r="E46" s="43">
        <f t="shared" si="4"/>
        <v>1225.6300000000001</v>
      </c>
      <c r="F46" s="43">
        <f t="shared" si="5"/>
        <v>0</v>
      </c>
      <c r="G46" s="44"/>
      <c r="H46" s="43">
        <f t="shared" si="6"/>
        <v>563.31000000000006</v>
      </c>
      <c r="I46" s="43">
        <f t="shared" si="7"/>
        <v>143943.04000000001</v>
      </c>
      <c r="J46" s="45" t="str">
        <f t="shared" si="8"/>
        <v/>
      </c>
      <c r="K46" s="43">
        <f t="shared" si="9"/>
        <v>165.58</v>
      </c>
      <c r="L46" s="43">
        <f>IF(A46="","",SUM($K$36:K46))</f>
        <v>1856.2425000000001</v>
      </c>
      <c r="N46" s="46"/>
    </row>
    <row r="47" spans="1:14" x14ac:dyDescent="0.2">
      <c r="A47" s="40">
        <f t="shared" si="0"/>
        <v>12</v>
      </c>
      <c r="B47" s="41">
        <f t="shared" si="1"/>
        <v>43800</v>
      </c>
      <c r="C47" s="42">
        <f t="shared" si="2"/>
        <v>5.5E-2</v>
      </c>
      <c r="D47" s="43">
        <f t="shared" si="3"/>
        <v>659.74</v>
      </c>
      <c r="E47" s="43">
        <f t="shared" si="4"/>
        <v>1225.6300000000001</v>
      </c>
      <c r="F47" s="43">
        <f t="shared" si="5"/>
        <v>0</v>
      </c>
      <c r="G47" s="44"/>
      <c r="H47" s="43">
        <f t="shared" si="6"/>
        <v>565.8900000000001</v>
      </c>
      <c r="I47" s="43">
        <f t="shared" si="7"/>
        <v>143377.15</v>
      </c>
      <c r="J47" s="45">
        <f t="shared" si="8"/>
        <v>1</v>
      </c>
      <c r="K47" s="43">
        <f t="shared" si="9"/>
        <v>164.935</v>
      </c>
      <c r="L47" s="43">
        <f>IF(A47="","",SUM($K$36:K47))</f>
        <v>2021.1775</v>
      </c>
      <c r="N47" s="46"/>
    </row>
    <row r="48" spans="1:14" x14ac:dyDescent="0.2">
      <c r="A48" s="40">
        <f t="shared" si="0"/>
        <v>13</v>
      </c>
      <c r="B48" s="41">
        <f t="shared" si="1"/>
        <v>43831</v>
      </c>
      <c r="C48" s="42">
        <f t="shared" si="2"/>
        <v>5.5E-2</v>
      </c>
      <c r="D48" s="43">
        <f t="shared" si="3"/>
        <v>657.15</v>
      </c>
      <c r="E48" s="43">
        <f t="shared" si="4"/>
        <v>1225.6300000000001</v>
      </c>
      <c r="F48" s="43">
        <f t="shared" si="5"/>
        <v>0</v>
      </c>
      <c r="G48" s="44"/>
      <c r="H48" s="43">
        <f t="shared" si="6"/>
        <v>568.48000000000013</v>
      </c>
      <c r="I48" s="43">
        <f t="shared" si="7"/>
        <v>142808.66999999998</v>
      </c>
      <c r="J48" s="45" t="str">
        <f t="shared" si="8"/>
        <v/>
      </c>
      <c r="K48" s="43">
        <f t="shared" si="9"/>
        <v>164.28749999999999</v>
      </c>
      <c r="L48" s="43">
        <f>IF(A48="","",SUM($K$36:K48))</f>
        <v>2185.4650000000001</v>
      </c>
      <c r="N48" s="46"/>
    </row>
    <row r="49" spans="1:14" x14ac:dyDescent="0.2">
      <c r="A49" s="40">
        <f t="shared" si="0"/>
        <v>14</v>
      </c>
      <c r="B49" s="41">
        <f t="shared" si="1"/>
        <v>43862</v>
      </c>
      <c r="C49" s="42">
        <f t="shared" si="2"/>
        <v>5.5E-2</v>
      </c>
      <c r="D49" s="43">
        <f t="shared" si="3"/>
        <v>654.54</v>
      </c>
      <c r="E49" s="43">
        <f t="shared" si="4"/>
        <v>1225.6300000000001</v>
      </c>
      <c r="F49" s="43">
        <f t="shared" si="5"/>
        <v>0</v>
      </c>
      <c r="G49" s="44"/>
      <c r="H49" s="43">
        <f t="shared" si="6"/>
        <v>571.09000000000015</v>
      </c>
      <c r="I49" s="43">
        <f t="shared" si="7"/>
        <v>142237.57999999999</v>
      </c>
      <c r="J49" s="45" t="str">
        <f t="shared" si="8"/>
        <v/>
      </c>
      <c r="K49" s="43">
        <f t="shared" si="9"/>
        <v>163.63499999999999</v>
      </c>
      <c r="L49" s="43">
        <f>IF(A49="","",SUM($K$36:K49))</f>
        <v>2349.1000000000004</v>
      </c>
      <c r="N49" s="46"/>
    </row>
    <row r="50" spans="1:14" x14ac:dyDescent="0.2">
      <c r="A50" s="40">
        <f t="shared" si="0"/>
        <v>15</v>
      </c>
      <c r="B50" s="41">
        <f t="shared" si="1"/>
        <v>43891</v>
      </c>
      <c r="C50" s="42">
        <f t="shared" si="2"/>
        <v>5.5E-2</v>
      </c>
      <c r="D50" s="43">
        <f t="shared" si="3"/>
        <v>651.91999999999996</v>
      </c>
      <c r="E50" s="43">
        <f t="shared" si="4"/>
        <v>1225.6300000000001</v>
      </c>
      <c r="F50" s="43">
        <f t="shared" si="5"/>
        <v>0</v>
      </c>
      <c r="G50" s="44"/>
      <c r="H50" s="43">
        <f t="shared" si="6"/>
        <v>573.71000000000015</v>
      </c>
      <c r="I50" s="43">
        <f t="shared" si="7"/>
        <v>141663.87</v>
      </c>
      <c r="J50" s="45" t="str">
        <f t="shared" si="8"/>
        <v/>
      </c>
      <c r="K50" s="43">
        <f t="shared" si="9"/>
        <v>162.97999999999999</v>
      </c>
      <c r="L50" s="43">
        <f>IF(A50="","",SUM($K$36:K50))</f>
        <v>2512.0800000000004</v>
      </c>
      <c r="N50" s="46"/>
    </row>
    <row r="51" spans="1:14" x14ac:dyDescent="0.2">
      <c r="A51" s="40">
        <f t="shared" si="0"/>
        <v>16</v>
      </c>
      <c r="B51" s="41">
        <f t="shared" si="1"/>
        <v>43922</v>
      </c>
      <c r="C51" s="42">
        <f t="shared" si="2"/>
        <v>5.5E-2</v>
      </c>
      <c r="D51" s="43">
        <f t="shared" si="3"/>
        <v>649.29</v>
      </c>
      <c r="E51" s="43">
        <f t="shared" si="4"/>
        <v>1225.6300000000001</v>
      </c>
      <c r="F51" s="43">
        <f t="shared" si="5"/>
        <v>0</v>
      </c>
      <c r="G51" s="44"/>
      <c r="H51" s="43">
        <f t="shared" si="6"/>
        <v>576.34000000000015</v>
      </c>
      <c r="I51" s="43">
        <f t="shared" si="7"/>
        <v>141087.53</v>
      </c>
      <c r="J51" s="45" t="str">
        <f t="shared" si="8"/>
        <v/>
      </c>
      <c r="K51" s="43">
        <f t="shared" si="9"/>
        <v>162.32249999999999</v>
      </c>
      <c r="L51" s="43">
        <f>IF(A51="","",SUM($K$36:K51))</f>
        <v>2674.4025000000001</v>
      </c>
      <c r="N51" s="46"/>
    </row>
    <row r="52" spans="1:14" x14ac:dyDescent="0.2">
      <c r="A52" s="40">
        <f t="shared" si="0"/>
        <v>17</v>
      </c>
      <c r="B52" s="41">
        <f t="shared" si="1"/>
        <v>43952</v>
      </c>
      <c r="C52" s="42">
        <f t="shared" si="2"/>
        <v>5.5E-2</v>
      </c>
      <c r="D52" s="43">
        <f t="shared" si="3"/>
        <v>646.65</v>
      </c>
      <c r="E52" s="43">
        <f t="shared" si="4"/>
        <v>1225.6300000000001</v>
      </c>
      <c r="F52" s="43">
        <f t="shared" si="5"/>
        <v>0</v>
      </c>
      <c r="G52" s="44"/>
      <c r="H52" s="43">
        <f t="shared" si="6"/>
        <v>578.98000000000013</v>
      </c>
      <c r="I52" s="43">
        <f t="shared" si="7"/>
        <v>140508.54999999999</v>
      </c>
      <c r="J52" s="45" t="str">
        <f t="shared" si="8"/>
        <v/>
      </c>
      <c r="K52" s="43">
        <f t="shared" si="9"/>
        <v>161.66249999999999</v>
      </c>
      <c r="L52" s="43">
        <f>IF(A52="","",SUM($K$36:K52))</f>
        <v>2836.0650000000001</v>
      </c>
      <c r="N52" s="46"/>
    </row>
    <row r="53" spans="1:14" x14ac:dyDescent="0.2">
      <c r="A53" s="40">
        <f t="shared" si="0"/>
        <v>18</v>
      </c>
      <c r="B53" s="41">
        <f t="shared" si="1"/>
        <v>43983</v>
      </c>
      <c r="C53" s="42">
        <f t="shared" si="2"/>
        <v>5.5E-2</v>
      </c>
      <c r="D53" s="43">
        <f t="shared" si="3"/>
        <v>644</v>
      </c>
      <c r="E53" s="43">
        <f t="shared" si="4"/>
        <v>1225.6300000000001</v>
      </c>
      <c r="F53" s="43">
        <f t="shared" si="5"/>
        <v>0</v>
      </c>
      <c r="G53" s="44"/>
      <c r="H53" s="43">
        <f t="shared" si="6"/>
        <v>581.63000000000011</v>
      </c>
      <c r="I53" s="43">
        <f t="shared" si="7"/>
        <v>139926.91999999998</v>
      </c>
      <c r="J53" s="45" t="str">
        <f t="shared" si="8"/>
        <v/>
      </c>
      <c r="K53" s="43">
        <f t="shared" si="9"/>
        <v>161</v>
      </c>
      <c r="L53" s="43">
        <f>IF(A53="","",SUM($K$36:K53))</f>
        <v>2997.0650000000001</v>
      </c>
      <c r="N53" s="46"/>
    </row>
    <row r="54" spans="1:14" x14ac:dyDescent="0.2">
      <c r="A54" s="40">
        <f t="shared" si="0"/>
        <v>19</v>
      </c>
      <c r="B54" s="41">
        <f t="shared" si="1"/>
        <v>44013</v>
      </c>
      <c r="C54" s="42">
        <f t="shared" si="2"/>
        <v>5.5E-2</v>
      </c>
      <c r="D54" s="43">
        <f t="shared" si="3"/>
        <v>641.33000000000004</v>
      </c>
      <c r="E54" s="43">
        <f t="shared" si="4"/>
        <v>1225.6300000000001</v>
      </c>
      <c r="F54" s="43">
        <f t="shared" si="5"/>
        <v>0</v>
      </c>
      <c r="G54" s="44"/>
      <c r="H54" s="43">
        <f t="shared" si="6"/>
        <v>584.30000000000007</v>
      </c>
      <c r="I54" s="43">
        <f t="shared" si="7"/>
        <v>139342.62</v>
      </c>
      <c r="J54" s="45" t="str">
        <f t="shared" si="8"/>
        <v/>
      </c>
      <c r="K54" s="43">
        <f t="shared" si="9"/>
        <v>160.33250000000001</v>
      </c>
      <c r="L54" s="43">
        <f>IF(A54="","",SUM($K$36:K54))</f>
        <v>3157.3975</v>
      </c>
      <c r="N54" s="46"/>
    </row>
    <row r="55" spans="1:14" x14ac:dyDescent="0.2">
      <c r="A55" s="40">
        <f t="shared" si="0"/>
        <v>20</v>
      </c>
      <c r="B55" s="41">
        <f t="shared" si="1"/>
        <v>44044</v>
      </c>
      <c r="C55" s="42">
        <f t="shared" si="2"/>
        <v>5.5E-2</v>
      </c>
      <c r="D55" s="43">
        <f t="shared" si="3"/>
        <v>638.65</v>
      </c>
      <c r="E55" s="43">
        <f t="shared" si="4"/>
        <v>1225.6300000000001</v>
      </c>
      <c r="F55" s="43">
        <f t="shared" si="5"/>
        <v>0</v>
      </c>
      <c r="G55" s="44"/>
      <c r="H55" s="43">
        <f t="shared" si="6"/>
        <v>586.98000000000013</v>
      </c>
      <c r="I55" s="43">
        <f t="shared" si="7"/>
        <v>138755.63999999998</v>
      </c>
      <c r="J55" s="45" t="str">
        <f t="shared" si="8"/>
        <v/>
      </c>
      <c r="K55" s="43">
        <f t="shared" si="9"/>
        <v>159.66249999999999</v>
      </c>
      <c r="L55" s="43">
        <f>IF(A55="","",SUM($K$36:K55))</f>
        <v>3317.06</v>
      </c>
      <c r="N55" s="46"/>
    </row>
    <row r="56" spans="1:14" x14ac:dyDescent="0.2">
      <c r="A56" s="40">
        <f t="shared" si="0"/>
        <v>21</v>
      </c>
      <c r="B56" s="41">
        <f t="shared" si="1"/>
        <v>44075</v>
      </c>
      <c r="C56" s="42">
        <f t="shared" si="2"/>
        <v>5.5E-2</v>
      </c>
      <c r="D56" s="43">
        <f t="shared" si="3"/>
        <v>635.96</v>
      </c>
      <c r="E56" s="43">
        <f t="shared" si="4"/>
        <v>1225.6300000000001</v>
      </c>
      <c r="F56" s="43">
        <f t="shared" si="5"/>
        <v>0</v>
      </c>
      <c r="G56" s="44"/>
      <c r="H56" s="43">
        <f t="shared" si="6"/>
        <v>589.67000000000007</v>
      </c>
      <c r="I56" s="43">
        <f t="shared" si="7"/>
        <v>138165.96999999997</v>
      </c>
      <c r="J56" s="45" t="str">
        <f t="shared" si="8"/>
        <v/>
      </c>
      <c r="K56" s="43">
        <f t="shared" si="9"/>
        <v>158.99</v>
      </c>
      <c r="L56" s="43">
        <f>IF(A56="","",SUM($K$36:K56))</f>
        <v>3476.05</v>
      </c>
      <c r="N56" s="46"/>
    </row>
    <row r="57" spans="1:14" x14ac:dyDescent="0.2">
      <c r="A57" s="40">
        <f t="shared" si="0"/>
        <v>22</v>
      </c>
      <c r="B57" s="41">
        <f t="shared" si="1"/>
        <v>44105</v>
      </c>
      <c r="C57" s="42">
        <f t="shared" si="2"/>
        <v>5.5E-2</v>
      </c>
      <c r="D57" s="43">
        <f t="shared" si="3"/>
        <v>633.26</v>
      </c>
      <c r="E57" s="43">
        <f t="shared" si="4"/>
        <v>1225.6300000000001</v>
      </c>
      <c r="F57" s="43">
        <f t="shared" si="5"/>
        <v>0</v>
      </c>
      <c r="G57" s="44"/>
      <c r="H57" s="43">
        <f t="shared" si="6"/>
        <v>592.37000000000012</v>
      </c>
      <c r="I57" s="43">
        <f t="shared" si="7"/>
        <v>137573.59999999998</v>
      </c>
      <c r="J57" s="45" t="str">
        <f t="shared" si="8"/>
        <v/>
      </c>
      <c r="K57" s="43">
        <f t="shared" si="9"/>
        <v>158.315</v>
      </c>
      <c r="L57" s="43">
        <f>IF(A57="","",SUM($K$36:K57))</f>
        <v>3634.3650000000002</v>
      </c>
      <c r="N57" s="46"/>
    </row>
    <row r="58" spans="1:14" x14ac:dyDescent="0.2">
      <c r="A58" s="40">
        <f t="shared" si="0"/>
        <v>23</v>
      </c>
      <c r="B58" s="41">
        <f t="shared" si="1"/>
        <v>44136</v>
      </c>
      <c r="C58" s="42">
        <f t="shared" si="2"/>
        <v>5.5E-2</v>
      </c>
      <c r="D58" s="43">
        <f t="shared" si="3"/>
        <v>630.54999999999995</v>
      </c>
      <c r="E58" s="43">
        <f t="shared" si="4"/>
        <v>1225.6300000000001</v>
      </c>
      <c r="F58" s="43">
        <f t="shared" si="5"/>
        <v>0</v>
      </c>
      <c r="G58" s="44"/>
      <c r="H58" s="43">
        <f t="shared" si="6"/>
        <v>595.08000000000015</v>
      </c>
      <c r="I58" s="43">
        <f t="shared" si="7"/>
        <v>136978.51999999999</v>
      </c>
      <c r="J58" s="45" t="str">
        <f t="shared" si="8"/>
        <v/>
      </c>
      <c r="K58" s="43">
        <f t="shared" si="9"/>
        <v>157.63749999999999</v>
      </c>
      <c r="L58" s="43">
        <f>IF(A58="","",SUM($K$36:K58))</f>
        <v>3792.0025000000001</v>
      </c>
      <c r="N58" s="46"/>
    </row>
    <row r="59" spans="1:14" x14ac:dyDescent="0.2">
      <c r="A59" s="40">
        <f t="shared" si="0"/>
        <v>24</v>
      </c>
      <c r="B59" s="41">
        <f t="shared" si="1"/>
        <v>44166</v>
      </c>
      <c r="C59" s="42">
        <f t="shared" si="2"/>
        <v>5.5E-2</v>
      </c>
      <c r="D59" s="43">
        <f t="shared" si="3"/>
        <v>627.82000000000005</v>
      </c>
      <c r="E59" s="43">
        <f t="shared" si="4"/>
        <v>1225.6300000000001</v>
      </c>
      <c r="F59" s="43">
        <f t="shared" si="5"/>
        <v>0</v>
      </c>
      <c r="G59" s="44"/>
      <c r="H59" s="43">
        <f t="shared" si="6"/>
        <v>597.81000000000006</v>
      </c>
      <c r="I59" s="43">
        <f t="shared" si="7"/>
        <v>136380.71</v>
      </c>
      <c r="J59" s="45">
        <f t="shared" si="8"/>
        <v>2</v>
      </c>
      <c r="K59" s="43">
        <f t="shared" si="9"/>
        <v>156.95500000000001</v>
      </c>
      <c r="L59" s="43">
        <f>IF(A59="","",SUM($K$36:K59))</f>
        <v>3948.9575</v>
      </c>
      <c r="N59" s="46"/>
    </row>
    <row r="60" spans="1:14" x14ac:dyDescent="0.2">
      <c r="A60" s="40">
        <f t="shared" si="0"/>
        <v>25</v>
      </c>
      <c r="B60" s="41">
        <f t="shared" si="1"/>
        <v>44197</v>
      </c>
      <c r="C60" s="42">
        <f t="shared" si="2"/>
        <v>5.5E-2</v>
      </c>
      <c r="D60" s="43">
        <f t="shared" si="3"/>
        <v>625.08000000000004</v>
      </c>
      <c r="E60" s="43">
        <f t="shared" si="4"/>
        <v>1225.6300000000001</v>
      </c>
      <c r="F60" s="43">
        <f t="shared" si="5"/>
        <v>0</v>
      </c>
      <c r="G60" s="44"/>
      <c r="H60" s="43">
        <f t="shared" si="6"/>
        <v>600.55000000000007</v>
      </c>
      <c r="I60" s="43">
        <f t="shared" si="7"/>
        <v>135780.16</v>
      </c>
      <c r="J60" s="45" t="str">
        <f t="shared" si="8"/>
        <v/>
      </c>
      <c r="K60" s="43">
        <f t="shared" si="9"/>
        <v>156.27000000000001</v>
      </c>
      <c r="L60" s="43">
        <f>IF(A60="","",SUM($K$36:K60))</f>
        <v>4105.2275</v>
      </c>
      <c r="N60" s="46"/>
    </row>
    <row r="61" spans="1:14" x14ac:dyDescent="0.2">
      <c r="A61" s="40">
        <f t="shared" si="0"/>
        <v>26</v>
      </c>
      <c r="B61" s="41">
        <f t="shared" si="1"/>
        <v>44228</v>
      </c>
      <c r="C61" s="42">
        <f t="shared" si="2"/>
        <v>5.5E-2</v>
      </c>
      <c r="D61" s="43">
        <f t="shared" si="3"/>
        <v>622.33000000000004</v>
      </c>
      <c r="E61" s="43">
        <f t="shared" si="4"/>
        <v>1225.6300000000001</v>
      </c>
      <c r="F61" s="43">
        <f t="shared" si="5"/>
        <v>0</v>
      </c>
      <c r="G61" s="44"/>
      <c r="H61" s="43">
        <f t="shared" si="6"/>
        <v>603.30000000000007</v>
      </c>
      <c r="I61" s="43">
        <f t="shared" si="7"/>
        <v>135176.86000000002</v>
      </c>
      <c r="J61" s="45" t="str">
        <f t="shared" si="8"/>
        <v/>
      </c>
      <c r="K61" s="43">
        <f t="shared" si="9"/>
        <v>155.58250000000001</v>
      </c>
      <c r="L61" s="43">
        <f>IF(A61="","",SUM($K$36:K61))</f>
        <v>4260.8100000000004</v>
      </c>
      <c r="N61" s="46"/>
    </row>
    <row r="62" spans="1:14" x14ac:dyDescent="0.2">
      <c r="A62" s="40">
        <f t="shared" si="0"/>
        <v>27</v>
      </c>
      <c r="B62" s="41">
        <f t="shared" si="1"/>
        <v>44256</v>
      </c>
      <c r="C62" s="42">
        <f t="shared" si="2"/>
        <v>5.5E-2</v>
      </c>
      <c r="D62" s="43">
        <f t="shared" si="3"/>
        <v>619.55999999999995</v>
      </c>
      <c r="E62" s="43">
        <f t="shared" si="4"/>
        <v>1225.6300000000001</v>
      </c>
      <c r="F62" s="43">
        <f t="shared" si="5"/>
        <v>0</v>
      </c>
      <c r="G62" s="44"/>
      <c r="H62" s="43">
        <f t="shared" si="6"/>
        <v>606.07000000000016</v>
      </c>
      <c r="I62" s="43">
        <f t="shared" si="7"/>
        <v>134570.79</v>
      </c>
      <c r="J62" s="45" t="str">
        <f t="shared" si="8"/>
        <v/>
      </c>
      <c r="K62" s="43">
        <f t="shared" si="9"/>
        <v>154.88999999999999</v>
      </c>
      <c r="L62" s="43">
        <f>IF(A62="","",SUM($K$36:K62))</f>
        <v>4415.7000000000007</v>
      </c>
      <c r="N62" s="46"/>
    </row>
    <row r="63" spans="1:14" x14ac:dyDescent="0.2">
      <c r="A63" s="40">
        <f t="shared" si="0"/>
        <v>28</v>
      </c>
      <c r="B63" s="41">
        <f t="shared" si="1"/>
        <v>44287</v>
      </c>
      <c r="C63" s="42">
        <f t="shared" si="2"/>
        <v>5.5E-2</v>
      </c>
      <c r="D63" s="43">
        <f t="shared" si="3"/>
        <v>616.78</v>
      </c>
      <c r="E63" s="43">
        <f t="shared" si="4"/>
        <v>1225.6300000000001</v>
      </c>
      <c r="F63" s="43">
        <f t="shared" si="5"/>
        <v>0</v>
      </c>
      <c r="G63" s="44"/>
      <c r="H63" s="43">
        <f t="shared" si="6"/>
        <v>608.85000000000014</v>
      </c>
      <c r="I63" s="43">
        <f t="shared" si="7"/>
        <v>133961.94</v>
      </c>
      <c r="J63" s="45" t="str">
        <f t="shared" si="8"/>
        <v/>
      </c>
      <c r="K63" s="43">
        <f t="shared" si="9"/>
        <v>154.19499999999999</v>
      </c>
      <c r="L63" s="43">
        <f>IF(A63="","",SUM($K$36:K63))</f>
        <v>4569.8950000000004</v>
      </c>
      <c r="N63" s="46"/>
    </row>
    <row r="64" spans="1:14" x14ac:dyDescent="0.2">
      <c r="A64" s="40">
        <f t="shared" si="0"/>
        <v>29</v>
      </c>
      <c r="B64" s="41">
        <f t="shared" si="1"/>
        <v>44317</v>
      </c>
      <c r="C64" s="42">
        <f t="shared" si="2"/>
        <v>5.5E-2</v>
      </c>
      <c r="D64" s="43">
        <f t="shared" si="3"/>
        <v>613.99</v>
      </c>
      <c r="E64" s="43">
        <f t="shared" si="4"/>
        <v>1225.6300000000001</v>
      </c>
      <c r="F64" s="43">
        <f t="shared" si="5"/>
        <v>0</v>
      </c>
      <c r="G64" s="44"/>
      <c r="H64" s="43">
        <f t="shared" si="6"/>
        <v>611.6400000000001</v>
      </c>
      <c r="I64" s="43">
        <f t="shared" si="7"/>
        <v>133350.29999999999</v>
      </c>
      <c r="J64" s="45" t="str">
        <f t="shared" si="8"/>
        <v/>
      </c>
      <c r="K64" s="43">
        <f t="shared" si="9"/>
        <v>153.4975</v>
      </c>
      <c r="L64" s="43">
        <f>IF(A64="","",SUM($K$36:K64))</f>
        <v>4723.3925000000008</v>
      </c>
      <c r="N64" s="46"/>
    </row>
    <row r="65" spans="1:14" x14ac:dyDescent="0.2">
      <c r="A65" s="40">
        <f t="shared" si="0"/>
        <v>30</v>
      </c>
      <c r="B65" s="41">
        <f t="shared" si="1"/>
        <v>44348</v>
      </c>
      <c r="C65" s="42">
        <f t="shared" si="2"/>
        <v>5.5E-2</v>
      </c>
      <c r="D65" s="43">
        <f t="shared" si="3"/>
        <v>611.19000000000005</v>
      </c>
      <c r="E65" s="43">
        <f t="shared" si="4"/>
        <v>1225.6300000000001</v>
      </c>
      <c r="F65" s="43">
        <f t="shared" si="5"/>
        <v>0</v>
      </c>
      <c r="G65" s="44"/>
      <c r="H65" s="43">
        <f t="shared" si="6"/>
        <v>614.44000000000005</v>
      </c>
      <c r="I65" s="43">
        <f t="shared" si="7"/>
        <v>132735.85999999999</v>
      </c>
      <c r="J65" s="45" t="str">
        <f t="shared" si="8"/>
        <v/>
      </c>
      <c r="K65" s="43">
        <f t="shared" si="9"/>
        <v>152.79750000000001</v>
      </c>
      <c r="L65" s="43">
        <f>IF(A65="","",SUM($K$36:K65))</f>
        <v>4876.1900000000005</v>
      </c>
      <c r="N65" s="46"/>
    </row>
    <row r="66" spans="1:14" x14ac:dyDescent="0.2">
      <c r="A66" s="40">
        <f t="shared" si="0"/>
        <v>31</v>
      </c>
      <c r="B66" s="41">
        <f t="shared" si="1"/>
        <v>44378</v>
      </c>
      <c r="C66" s="42">
        <f t="shared" si="2"/>
        <v>5.5E-2</v>
      </c>
      <c r="D66" s="43">
        <f t="shared" si="3"/>
        <v>608.37</v>
      </c>
      <c r="E66" s="43">
        <f t="shared" si="4"/>
        <v>1225.6300000000001</v>
      </c>
      <c r="F66" s="43">
        <f t="shared" si="5"/>
        <v>0</v>
      </c>
      <c r="G66" s="44"/>
      <c r="H66" s="43">
        <f t="shared" si="6"/>
        <v>617.2600000000001</v>
      </c>
      <c r="I66" s="43">
        <f t="shared" si="7"/>
        <v>132118.59999999998</v>
      </c>
      <c r="J66" s="45" t="str">
        <f t="shared" si="8"/>
        <v/>
      </c>
      <c r="K66" s="43">
        <f t="shared" si="9"/>
        <v>152.0925</v>
      </c>
      <c r="L66" s="43">
        <f>IF(A66="","",SUM($K$36:K66))</f>
        <v>5028.2825000000003</v>
      </c>
      <c r="N66" s="46"/>
    </row>
    <row r="67" spans="1:14" x14ac:dyDescent="0.2">
      <c r="A67" s="40">
        <f t="shared" si="0"/>
        <v>32</v>
      </c>
      <c r="B67" s="41">
        <f t="shared" si="1"/>
        <v>44409</v>
      </c>
      <c r="C67" s="42">
        <f t="shared" si="2"/>
        <v>5.5E-2</v>
      </c>
      <c r="D67" s="43">
        <f t="shared" si="3"/>
        <v>605.54</v>
      </c>
      <c r="E67" s="43">
        <f t="shared" si="4"/>
        <v>1225.6300000000001</v>
      </c>
      <c r="F67" s="43">
        <f t="shared" si="5"/>
        <v>0</v>
      </c>
      <c r="G67" s="44"/>
      <c r="H67" s="43">
        <f t="shared" si="6"/>
        <v>620.09000000000015</v>
      </c>
      <c r="I67" s="43">
        <f t="shared" si="7"/>
        <v>131498.50999999998</v>
      </c>
      <c r="J67" s="45" t="str">
        <f t="shared" si="8"/>
        <v/>
      </c>
      <c r="K67" s="43">
        <f t="shared" si="9"/>
        <v>151.38499999999999</v>
      </c>
      <c r="L67" s="43">
        <f>IF(A67="","",SUM($K$36:K67))</f>
        <v>5179.6675000000005</v>
      </c>
      <c r="N67" s="46"/>
    </row>
    <row r="68" spans="1:14" x14ac:dyDescent="0.2">
      <c r="A68" s="40">
        <f t="shared" si="0"/>
        <v>33</v>
      </c>
      <c r="B68" s="41">
        <f t="shared" si="1"/>
        <v>44440</v>
      </c>
      <c r="C68" s="42">
        <f t="shared" si="2"/>
        <v>5.5E-2</v>
      </c>
      <c r="D68" s="43">
        <f t="shared" si="3"/>
        <v>602.70000000000005</v>
      </c>
      <c r="E68" s="43">
        <f t="shared" si="4"/>
        <v>1225.6300000000001</v>
      </c>
      <c r="F68" s="43">
        <f t="shared" si="5"/>
        <v>0</v>
      </c>
      <c r="G68" s="44"/>
      <c r="H68" s="43">
        <f t="shared" si="6"/>
        <v>622.93000000000006</v>
      </c>
      <c r="I68" s="43">
        <f t="shared" si="7"/>
        <v>130875.57999999999</v>
      </c>
      <c r="J68" s="45" t="str">
        <f t="shared" si="8"/>
        <v/>
      </c>
      <c r="K68" s="43">
        <f t="shared" si="9"/>
        <v>150.67500000000001</v>
      </c>
      <c r="L68" s="43">
        <f>IF(A68="","",SUM($K$36:K68))</f>
        <v>5330.3425000000007</v>
      </c>
      <c r="N68" s="46"/>
    </row>
    <row r="69" spans="1:14" x14ac:dyDescent="0.2">
      <c r="A69" s="40">
        <f t="shared" si="0"/>
        <v>34</v>
      </c>
      <c r="B69" s="41">
        <f t="shared" si="1"/>
        <v>44470</v>
      </c>
      <c r="C69" s="42">
        <f t="shared" si="2"/>
        <v>5.5E-2</v>
      </c>
      <c r="D69" s="43">
        <f t="shared" si="3"/>
        <v>599.85</v>
      </c>
      <c r="E69" s="43">
        <f t="shared" si="4"/>
        <v>1225.6300000000001</v>
      </c>
      <c r="F69" s="43">
        <f t="shared" si="5"/>
        <v>0</v>
      </c>
      <c r="G69" s="44"/>
      <c r="H69" s="43">
        <f t="shared" si="6"/>
        <v>625.78000000000009</v>
      </c>
      <c r="I69" s="43">
        <f t="shared" si="7"/>
        <v>130249.79999999999</v>
      </c>
      <c r="J69" s="45" t="str">
        <f t="shared" si="8"/>
        <v/>
      </c>
      <c r="K69" s="43">
        <f t="shared" si="9"/>
        <v>149.96250000000001</v>
      </c>
      <c r="L69" s="43">
        <f>IF(A69="","",SUM($K$36:K69))</f>
        <v>5480.3050000000003</v>
      </c>
      <c r="N69" s="46"/>
    </row>
    <row r="70" spans="1:14" x14ac:dyDescent="0.2">
      <c r="A70" s="40">
        <f t="shared" si="0"/>
        <v>35</v>
      </c>
      <c r="B70" s="41">
        <f t="shared" si="1"/>
        <v>44501</v>
      </c>
      <c r="C70" s="42">
        <f t="shared" si="2"/>
        <v>5.5E-2</v>
      </c>
      <c r="D70" s="43">
        <f t="shared" si="3"/>
        <v>596.98</v>
      </c>
      <c r="E70" s="43">
        <f t="shared" si="4"/>
        <v>1225.6300000000001</v>
      </c>
      <c r="F70" s="43">
        <f t="shared" si="5"/>
        <v>0</v>
      </c>
      <c r="G70" s="44"/>
      <c r="H70" s="43">
        <f t="shared" si="6"/>
        <v>628.65000000000009</v>
      </c>
      <c r="I70" s="43">
        <f t="shared" si="7"/>
        <v>129621.15</v>
      </c>
      <c r="J70" s="45" t="str">
        <f t="shared" si="8"/>
        <v/>
      </c>
      <c r="K70" s="43">
        <f t="shared" si="9"/>
        <v>149.245</v>
      </c>
      <c r="L70" s="43">
        <f>IF(A70="","",SUM($K$36:K70))</f>
        <v>5629.55</v>
      </c>
      <c r="N70" s="46"/>
    </row>
    <row r="71" spans="1:14" x14ac:dyDescent="0.2">
      <c r="A71" s="40">
        <f t="shared" si="0"/>
        <v>36</v>
      </c>
      <c r="B71" s="41">
        <f t="shared" si="1"/>
        <v>44531</v>
      </c>
      <c r="C71" s="42">
        <f t="shared" si="2"/>
        <v>5.5E-2</v>
      </c>
      <c r="D71" s="43">
        <f t="shared" si="3"/>
        <v>594.1</v>
      </c>
      <c r="E71" s="43">
        <f t="shared" si="4"/>
        <v>1225.6300000000001</v>
      </c>
      <c r="F71" s="43">
        <f t="shared" si="5"/>
        <v>0</v>
      </c>
      <c r="G71" s="44"/>
      <c r="H71" s="43">
        <f t="shared" si="6"/>
        <v>631.53000000000009</v>
      </c>
      <c r="I71" s="43">
        <f t="shared" si="7"/>
        <v>128989.62</v>
      </c>
      <c r="J71" s="45">
        <f t="shared" si="8"/>
        <v>3</v>
      </c>
      <c r="K71" s="43">
        <f t="shared" si="9"/>
        <v>148.52500000000001</v>
      </c>
      <c r="L71" s="43">
        <f>IF(A71="","",SUM($K$36:K71))</f>
        <v>5778.0749999999998</v>
      </c>
      <c r="N71" s="46"/>
    </row>
    <row r="72" spans="1:14" x14ac:dyDescent="0.2">
      <c r="A72" s="40">
        <f t="shared" si="0"/>
        <v>37</v>
      </c>
      <c r="B72" s="41">
        <f t="shared" si="1"/>
        <v>44562</v>
      </c>
      <c r="C72" s="42">
        <f t="shared" si="2"/>
        <v>5.5E-2</v>
      </c>
      <c r="D72" s="43">
        <f t="shared" si="3"/>
        <v>591.20000000000005</v>
      </c>
      <c r="E72" s="43">
        <f t="shared" si="4"/>
        <v>1225.6300000000001</v>
      </c>
      <c r="F72" s="43">
        <f t="shared" si="5"/>
        <v>0</v>
      </c>
      <c r="G72" s="44"/>
      <c r="H72" s="43">
        <f t="shared" si="6"/>
        <v>634.43000000000006</v>
      </c>
      <c r="I72" s="43">
        <f t="shared" si="7"/>
        <v>128355.19</v>
      </c>
      <c r="J72" s="45" t="str">
        <f t="shared" si="8"/>
        <v/>
      </c>
      <c r="K72" s="43">
        <f t="shared" si="9"/>
        <v>147.80000000000001</v>
      </c>
      <c r="L72" s="43">
        <f>IF(A72="","",SUM($K$36:K72))</f>
        <v>5925.875</v>
      </c>
      <c r="N72" s="46"/>
    </row>
    <row r="73" spans="1:14" x14ac:dyDescent="0.2">
      <c r="A73" s="40">
        <f t="shared" si="0"/>
        <v>38</v>
      </c>
      <c r="B73" s="41">
        <f t="shared" si="1"/>
        <v>44593</v>
      </c>
      <c r="C73" s="42">
        <f t="shared" si="2"/>
        <v>5.5E-2</v>
      </c>
      <c r="D73" s="43">
        <f t="shared" si="3"/>
        <v>588.29</v>
      </c>
      <c r="E73" s="43">
        <f t="shared" si="4"/>
        <v>1225.6300000000001</v>
      </c>
      <c r="F73" s="43">
        <f t="shared" si="5"/>
        <v>0</v>
      </c>
      <c r="G73" s="44"/>
      <c r="H73" s="43">
        <f t="shared" si="6"/>
        <v>637.34000000000015</v>
      </c>
      <c r="I73" s="43">
        <f t="shared" si="7"/>
        <v>127717.85</v>
      </c>
      <c r="J73" s="45" t="str">
        <f t="shared" si="8"/>
        <v/>
      </c>
      <c r="K73" s="43">
        <f t="shared" si="9"/>
        <v>147.07249999999999</v>
      </c>
      <c r="L73" s="43">
        <f>IF(A73="","",SUM($K$36:K73))</f>
        <v>6072.9475000000002</v>
      </c>
      <c r="N73" s="46"/>
    </row>
    <row r="74" spans="1:14" x14ac:dyDescent="0.2">
      <c r="A74" s="40">
        <f t="shared" si="0"/>
        <v>39</v>
      </c>
      <c r="B74" s="41">
        <f t="shared" si="1"/>
        <v>44621</v>
      </c>
      <c r="C74" s="42">
        <f t="shared" si="2"/>
        <v>5.5E-2</v>
      </c>
      <c r="D74" s="43">
        <f t="shared" si="3"/>
        <v>585.37</v>
      </c>
      <c r="E74" s="43">
        <f t="shared" si="4"/>
        <v>1225.6300000000001</v>
      </c>
      <c r="F74" s="43">
        <f t="shared" si="5"/>
        <v>0</v>
      </c>
      <c r="G74" s="44"/>
      <c r="H74" s="43">
        <f t="shared" si="6"/>
        <v>640.2600000000001</v>
      </c>
      <c r="I74" s="43">
        <f t="shared" si="7"/>
        <v>127077.59000000001</v>
      </c>
      <c r="J74" s="45" t="str">
        <f t="shared" si="8"/>
        <v/>
      </c>
      <c r="K74" s="43">
        <f t="shared" si="9"/>
        <v>146.3425</v>
      </c>
      <c r="L74" s="43">
        <f>IF(A74="","",SUM($K$36:K74))</f>
        <v>6219.29</v>
      </c>
      <c r="N74" s="46"/>
    </row>
    <row r="75" spans="1:14" x14ac:dyDescent="0.2">
      <c r="A75" s="40">
        <f t="shared" si="0"/>
        <v>40</v>
      </c>
      <c r="B75" s="41">
        <f t="shared" si="1"/>
        <v>44652</v>
      </c>
      <c r="C75" s="42">
        <f t="shared" si="2"/>
        <v>5.5E-2</v>
      </c>
      <c r="D75" s="43">
        <f t="shared" si="3"/>
        <v>582.44000000000005</v>
      </c>
      <c r="E75" s="43">
        <f t="shared" si="4"/>
        <v>1225.6300000000001</v>
      </c>
      <c r="F75" s="43">
        <f t="shared" si="5"/>
        <v>0</v>
      </c>
      <c r="G75" s="44"/>
      <c r="H75" s="43">
        <f t="shared" si="6"/>
        <v>643.19000000000005</v>
      </c>
      <c r="I75" s="43">
        <f t="shared" si="7"/>
        <v>126434.40000000001</v>
      </c>
      <c r="J75" s="45" t="str">
        <f t="shared" si="8"/>
        <v/>
      </c>
      <c r="K75" s="43">
        <f t="shared" si="9"/>
        <v>145.61000000000001</v>
      </c>
      <c r="L75" s="43">
        <f>IF(A75="","",SUM($K$36:K75))</f>
        <v>6364.9</v>
      </c>
      <c r="N75" s="46"/>
    </row>
    <row r="76" spans="1:14" x14ac:dyDescent="0.2">
      <c r="A76" s="40">
        <f t="shared" si="0"/>
        <v>41</v>
      </c>
      <c r="B76" s="41">
        <f t="shared" si="1"/>
        <v>44682</v>
      </c>
      <c r="C76" s="42">
        <f t="shared" si="2"/>
        <v>5.5E-2</v>
      </c>
      <c r="D76" s="43">
        <f t="shared" si="3"/>
        <v>579.49</v>
      </c>
      <c r="E76" s="43">
        <f t="shared" si="4"/>
        <v>1225.6300000000001</v>
      </c>
      <c r="F76" s="43">
        <f t="shared" si="5"/>
        <v>0</v>
      </c>
      <c r="G76" s="44"/>
      <c r="H76" s="43">
        <f t="shared" si="6"/>
        <v>646.1400000000001</v>
      </c>
      <c r="I76" s="43">
        <f t="shared" si="7"/>
        <v>125788.26000000001</v>
      </c>
      <c r="J76" s="45" t="str">
        <f t="shared" si="8"/>
        <v/>
      </c>
      <c r="K76" s="43">
        <f t="shared" si="9"/>
        <v>144.8725</v>
      </c>
      <c r="L76" s="43">
        <f>IF(A76="","",SUM($K$36:K76))</f>
        <v>6509.7725</v>
      </c>
      <c r="N76" s="46"/>
    </row>
    <row r="77" spans="1:14" x14ac:dyDescent="0.2">
      <c r="A77" s="40">
        <f t="shared" si="0"/>
        <v>42</v>
      </c>
      <c r="B77" s="41">
        <f t="shared" si="1"/>
        <v>44713</v>
      </c>
      <c r="C77" s="42">
        <f t="shared" si="2"/>
        <v>5.5E-2</v>
      </c>
      <c r="D77" s="43">
        <f t="shared" si="3"/>
        <v>576.53</v>
      </c>
      <c r="E77" s="43">
        <f t="shared" si="4"/>
        <v>1225.6300000000001</v>
      </c>
      <c r="F77" s="43">
        <f t="shared" si="5"/>
        <v>0</v>
      </c>
      <c r="G77" s="44"/>
      <c r="H77" s="43">
        <f t="shared" si="6"/>
        <v>649.10000000000014</v>
      </c>
      <c r="I77" s="43">
        <f t="shared" si="7"/>
        <v>125139.16</v>
      </c>
      <c r="J77" s="45" t="str">
        <f t="shared" si="8"/>
        <v/>
      </c>
      <c r="K77" s="43">
        <f t="shared" si="9"/>
        <v>144.13249999999999</v>
      </c>
      <c r="L77" s="43">
        <f>IF(A77="","",SUM($K$36:K77))</f>
        <v>6653.9049999999997</v>
      </c>
      <c r="N77" s="46"/>
    </row>
    <row r="78" spans="1:14" x14ac:dyDescent="0.2">
      <c r="A78" s="40">
        <f t="shared" si="0"/>
        <v>43</v>
      </c>
      <c r="B78" s="41">
        <f t="shared" si="1"/>
        <v>44743</v>
      </c>
      <c r="C78" s="42">
        <f t="shared" si="2"/>
        <v>5.5E-2</v>
      </c>
      <c r="D78" s="43">
        <f t="shared" si="3"/>
        <v>573.54999999999995</v>
      </c>
      <c r="E78" s="43">
        <f t="shared" si="4"/>
        <v>1225.6300000000001</v>
      </c>
      <c r="F78" s="43">
        <f t="shared" si="5"/>
        <v>0</v>
      </c>
      <c r="G78" s="44"/>
      <c r="H78" s="43">
        <f t="shared" si="6"/>
        <v>652.08000000000015</v>
      </c>
      <c r="I78" s="43">
        <f t="shared" si="7"/>
        <v>124487.08</v>
      </c>
      <c r="J78" s="45" t="str">
        <f t="shared" si="8"/>
        <v/>
      </c>
      <c r="K78" s="43">
        <f t="shared" si="9"/>
        <v>143.38749999999999</v>
      </c>
      <c r="L78" s="43">
        <f>IF(A78="","",SUM($K$36:K78))</f>
        <v>6797.2924999999996</v>
      </c>
      <c r="N78" s="46"/>
    </row>
    <row r="79" spans="1:14" x14ac:dyDescent="0.2">
      <c r="A79" s="40">
        <f t="shared" si="0"/>
        <v>44</v>
      </c>
      <c r="B79" s="41">
        <f t="shared" si="1"/>
        <v>44774</v>
      </c>
      <c r="C79" s="42">
        <f t="shared" si="2"/>
        <v>5.5E-2</v>
      </c>
      <c r="D79" s="43">
        <f t="shared" si="3"/>
        <v>570.57000000000005</v>
      </c>
      <c r="E79" s="43">
        <f t="shared" si="4"/>
        <v>1225.6300000000001</v>
      </c>
      <c r="F79" s="43">
        <f t="shared" si="5"/>
        <v>0</v>
      </c>
      <c r="G79" s="44"/>
      <c r="H79" s="43">
        <f t="shared" si="6"/>
        <v>655.06000000000006</v>
      </c>
      <c r="I79" s="43">
        <f t="shared" si="7"/>
        <v>123832.02</v>
      </c>
      <c r="J79" s="45" t="str">
        <f t="shared" si="8"/>
        <v/>
      </c>
      <c r="K79" s="43">
        <f t="shared" si="9"/>
        <v>142.64250000000001</v>
      </c>
      <c r="L79" s="43">
        <f>IF(A79="","",SUM($K$36:K79))</f>
        <v>6939.9349999999995</v>
      </c>
      <c r="N79" s="46"/>
    </row>
    <row r="80" spans="1:14" x14ac:dyDescent="0.2">
      <c r="A80" s="40">
        <f t="shared" si="0"/>
        <v>45</v>
      </c>
      <c r="B80" s="41">
        <f t="shared" si="1"/>
        <v>44805</v>
      </c>
      <c r="C80" s="42">
        <f t="shared" si="2"/>
        <v>5.5E-2</v>
      </c>
      <c r="D80" s="43">
        <f t="shared" si="3"/>
        <v>567.55999999999995</v>
      </c>
      <c r="E80" s="43">
        <f t="shared" si="4"/>
        <v>1225.6300000000001</v>
      </c>
      <c r="F80" s="43">
        <f t="shared" si="5"/>
        <v>0</v>
      </c>
      <c r="G80" s="44"/>
      <c r="H80" s="43">
        <f t="shared" si="6"/>
        <v>658.07000000000016</v>
      </c>
      <c r="I80" s="43">
        <f t="shared" si="7"/>
        <v>123173.95</v>
      </c>
      <c r="J80" s="45" t="str">
        <f t="shared" si="8"/>
        <v/>
      </c>
      <c r="K80" s="43">
        <f t="shared" si="9"/>
        <v>141.88999999999999</v>
      </c>
      <c r="L80" s="43">
        <f>IF(A80="","",SUM($K$36:K80))</f>
        <v>7081.8249999999998</v>
      </c>
      <c r="N80" s="46"/>
    </row>
    <row r="81" spans="1:14" x14ac:dyDescent="0.2">
      <c r="A81" s="40">
        <f t="shared" si="0"/>
        <v>46</v>
      </c>
      <c r="B81" s="41">
        <f t="shared" si="1"/>
        <v>44835</v>
      </c>
      <c r="C81" s="42">
        <f t="shared" si="2"/>
        <v>5.5E-2</v>
      </c>
      <c r="D81" s="43">
        <f t="shared" si="3"/>
        <v>564.54999999999995</v>
      </c>
      <c r="E81" s="43">
        <f t="shared" si="4"/>
        <v>1225.6300000000001</v>
      </c>
      <c r="F81" s="43">
        <f t="shared" si="5"/>
        <v>0</v>
      </c>
      <c r="G81" s="44"/>
      <c r="H81" s="43">
        <f t="shared" si="6"/>
        <v>661.08000000000015</v>
      </c>
      <c r="I81" s="43">
        <f t="shared" si="7"/>
        <v>122512.87</v>
      </c>
      <c r="J81" s="45" t="str">
        <f t="shared" si="8"/>
        <v/>
      </c>
      <c r="K81" s="43">
        <f t="shared" si="9"/>
        <v>141.13749999999999</v>
      </c>
      <c r="L81" s="43">
        <f>IF(A81="","",SUM($K$36:K81))</f>
        <v>7222.9624999999996</v>
      </c>
      <c r="N81" s="46"/>
    </row>
    <row r="82" spans="1:14" x14ac:dyDescent="0.2">
      <c r="A82" s="40">
        <f t="shared" si="0"/>
        <v>47</v>
      </c>
      <c r="B82" s="41">
        <f t="shared" si="1"/>
        <v>44866</v>
      </c>
      <c r="C82" s="42">
        <f t="shared" si="2"/>
        <v>5.5E-2</v>
      </c>
      <c r="D82" s="43">
        <f t="shared" si="3"/>
        <v>561.52</v>
      </c>
      <c r="E82" s="43">
        <f t="shared" si="4"/>
        <v>1225.6300000000001</v>
      </c>
      <c r="F82" s="43">
        <f t="shared" si="5"/>
        <v>0</v>
      </c>
      <c r="G82" s="44"/>
      <c r="H82" s="43">
        <f t="shared" si="6"/>
        <v>664.11000000000013</v>
      </c>
      <c r="I82" s="43">
        <f t="shared" si="7"/>
        <v>121848.76</v>
      </c>
      <c r="J82" s="45" t="str">
        <f t="shared" si="8"/>
        <v/>
      </c>
      <c r="K82" s="43">
        <f t="shared" si="9"/>
        <v>140.38</v>
      </c>
      <c r="L82" s="43">
        <f>IF(A82="","",SUM($K$36:K82))</f>
        <v>7363.3424999999997</v>
      </c>
      <c r="N82" s="46"/>
    </row>
    <row r="83" spans="1:14" x14ac:dyDescent="0.2">
      <c r="A83" s="40">
        <f t="shared" si="0"/>
        <v>48</v>
      </c>
      <c r="B83" s="41">
        <f t="shared" si="1"/>
        <v>44896</v>
      </c>
      <c r="C83" s="42">
        <f t="shared" si="2"/>
        <v>5.5E-2</v>
      </c>
      <c r="D83" s="43">
        <f t="shared" si="3"/>
        <v>558.47</v>
      </c>
      <c r="E83" s="43">
        <f t="shared" si="4"/>
        <v>1225.6300000000001</v>
      </c>
      <c r="F83" s="43">
        <f t="shared" si="5"/>
        <v>0</v>
      </c>
      <c r="G83" s="44"/>
      <c r="H83" s="43">
        <f t="shared" si="6"/>
        <v>667.16000000000008</v>
      </c>
      <c r="I83" s="43">
        <f t="shared" si="7"/>
        <v>121181.59999999999</v>
      </c>
      <c r="J83" s="45">
        <f t="shared" si="8"/>
        <v>4</v>
      </c>
      <c r="K83" s="43">
        <f t="shared" si="9"/>
        <v>139.61750000000001</v>
      </c>
      <c r="L83" s="43">
        <f>IF(A83="","",SUM($K$36:K83))</f>
        <v>7502.96</v>
      </c>
      <c r="N83" s="46"/>
    </row>
    <row r="84" spans="1:14" x14ac:dyDescent="0.2">
      <c r="A84" s="40">
        <f t="shared" si="0"/>
        <v>49</v>
      </c>
      <c r="B84" s="41">
        <f t="shared" si="1"/>
        <v>44927</v>
      </c>
      <c r="C84" s="42">
        <f t="shared" si="2"/>
        <v>5.5E-2</v>
      </c>
      <c r="D84" s="43">
        <f t="shared" si="3"/>
        <v>555.41999999999996</v>
      </c>
      <c r="E84" s="43">
        <f t="shared" si="4"/>
        <v>1225.6300000000001</v>
      </c>
      <c r="F84" s="43">
        <f t="shared" si="5"/>
        <v>0</v>
      </c>
      <c r="G84" s="44"/>
      <c r="H84" s="43">
        <f t="shared" si="6"/>
        <v>670.21000000000015</v>
      </c>
      <c r="I84" s="43">
        <f t="shared" si="7"/>
        <v>120511.38999999998</v>
      </c>
      <c r="J84" s="45" t="str">
        <f t="shared" si="8"/>
        <v/>
      </c>
      <c r="K84" s="43">
        <f t="shared" si="9"/>
        <v>138.85499999999999</v>
      </c>
      <c r="L84" s="43">
        <f>IF(A84="","",SUM($K$36:K84))</f>
        <v>7641.8149999999996</v>
      </c>
      <c r="N84" s="46"/>
    </row>
    <row r="85" spans="1:14" x14ac:dyDescent="0.2">
      <c r="A85" s="40">
        <f t="shared" si="0"/>
        <v>50</v>
      </c>
      <c r="B85" s="41">
        <f t="shared" si="1"/>
        <v>44958</v>
      </c>
      <c r="C85" s="42">
        <f t="shared" si="2"/>
        <v>5.5E-2</v>
      </c>
      <c r="D85" s="43">
        <f t="shared" si="3"/>
        <v>552.34</v>
      </c>
      <c r="E85" s="43">
        <f t="shared" si="4"/>
        <v>1225.6300000000001</v>
      </c>
      <c r="F85" s="43">
        <f t="shared" si="5"/>
        <v>0</v>
      </c>
      <c r="G85" s="44"/>
      <c r="H85" s="43">
        <f t="shared" si="6"/>
        <v>673.29000000000008</v>
      </c>
      <c r="I85" s="43">
        <f t="shared" si="7"/>
        <v>119838.09999999999</v>
      </c>
      <c r="J85" s="45" t="str">
        <f t="shared" si="8"/>
        <v/>
      </c>
      <c r="K85" s="43">
        <f t="shared" si="9"/>
        <v>138.08500000000001</v>
      </c>
      <c r="L85" s="43">
        <f>IF(A85="","",SUM($K$36:K85))</f>
        <v>7779.9</v>
      </c>
      <c r="N85" s="46"/>
    </row>
    <row r="86" spans="1:14" x14ac:dyDescent="0.2">
      <c r="A86" s="40">
        <f t="shared" si="0"/>
        <v>51</v>
      </c>
      <c r="B86" s="41">
        <f t="shared" si="1"/>
        <v>44986</v>
      </c>
      <c r="C86" s="42">
        <f t="shared" si="2"/>
        <v>5.5E-2</v>
      </c>
      <c r="D86" s="43">
        <f t="shared" si="3"/>
        <v>549.26</v>
      </c>
      <c r="E86" s="43">
        <f t="shared" si="4"/>
        <v>1225.6300000000001</v>
      </c>
      <c r="F86" s="43">
        <f t="shared" si="5"/>
        <v>0</v>
      </c>
      <c r="G86" s="44"/>
      <c r="H86" s="43">
        <f t="shared" si="6"/>
        <v>676.37000000000012</v>
      </c>
      <c r="I86" s="43">
        <f t="shared" si="7"/>
        <v>119161.73</v>
      </c>
      <c r="J86" s="45" t="str">
        <f t="shared" si="8"/>
        <v/>
      </c>
      <c r="K86" s="43">
        <f t="shared" si="9"/>
        <v>137.315</v>
      </c>
      <c r="L86" s="43">
        <f>IF(A86="","",SUM($K$36:K86))</f>
        <v>7917.2149999999992</v>
      </c>
      <c r="N86" s="46"/>
    </row>
    <row r="87" spans="1:14" x14ac:dyDescent="0.2">
      <c r="A87" s="40">
        <f t="shared" si="0"/>
        <v>52</v>
      </c>
      <c r="B87" s="41">
        <f t="shared" si="1"/>
        <v>45017</v>
      </c>
      <c r="C87" s="42">
        <f t="shared" si="2"/>
        <v>5.5E-2</v>
      </c>
      <c r="D87" s="43">
        <f t="shared" si="3"/>
        <v>546.16</v>
      </c>
      <c r="E87" s="43">
        <f t="shared" si="4"/>
        <v>1225.6300000000001</v>
      </c>
      <c r="F87" s="43">
        <f t="shared" si="5"/>
        <v>0</v>
      </c>
      <c r="G87" s="44"/>
      <c r="H87" s="43">
        <f t="shared" si="6"/>
        <v>679.47000000000014</v>
      </c>
      <c r="I87" s="43">
        <f t="shared" si="7"/>
        <v>118482.26</v>
      </c>
      <c r="J87" s="45" t="str">
        <f t="shared" si="8"/>
        <v/>
      </c>
      <c r="K87" s="43">
        <f t="shared" si="9"/>
        <v>136.54</v>
      </c>
      <c r="L87" s="43">
        <f>IF(A87="","",SUM($K$36:K87))</f>
        <v>8053.7549999999992</v>
      </c>
      <c r="N87" s="46"/>
    </row>
    <row r="88" spans="1:14" x14ac:dyDescent="0.2">
      <c r="A88" s="40">
        <f t="shared" si="0"/>
        <v>53</v>
      </c>
      <c r="B88" s="41">
        <f t="shared" si="1"/>
        <v>45047</v>
      </c>
      <c r="C88" s="42">
        <f t="shared" si="2"/>
        <v>5.5E-2</v>
      </c>
      <c r="D88" s="43">
        <f t="shared" si="3"/>
        <v>543.04</v>
      </c>
      <c r="E88" s="43">
        <f t="shared" si="4"/>
        <v>1225.6300000000001</v>
      </c>
      <c r="F88" s="43">
        <f t="shared" si="5"/>
        <v>0</v>
      </c>
      <c r="G88" s="44"/>
      <c r="H88" s="43">
        <f t="shared" si="6"/>
        <v>682.59000000000015</v>
      </c>
      <c r="I88" s="43">
        <f t="shared" si="7"/>
        <v>117799.67</v>
      </c>
      <c r="J88" s="45" t="str">
        <f t="shared" si="8"/>
        <v/>
      </c>
      <c r="K88" s="43">
        <f t="shared" si="9"/>
        <v>135.76</v>
      </c>
      <c r="L88" s="43">
        <f>IF(A88="","",SUM($K$36:K88))</f>
        <v>8189.5149999999994</v>
      </c>
      <c r="N88" s="46"/>
    </row>
    <row r="89" spans="1:14" x14ac:dyDescent="0.2">
      <c r="A89" s="40">
        <f t="shared" si="0"/>
        <v>54</v>
      </c>
      <c r="B89" s="41">
        <f t="shared" si="1"/>
        <v>45078</v>
      </c>
      <c r="C89" s="42">
        <f t="shared" si="2"/>
        <v>5.5E-2</v>
      </c>
      <c r="D89" s="43">
        <f t="shared" si="3"/>
        <v>539.91999999999996</v>
      </c>
      <c r="E89" s="43">
        <f t="shared" si="4"/>
        <v>1225.6300000000001</v>
      </c>
      <c r="F89" s="43">
        <f t="shared" si="5"/>
        <v>0</v>
      </c>
      <c r="G89" s="44"/>
      <c r="H89" s="43">
        <f t="shared" si="6"/>
        <v>685.71000000000015</v>
      </c>
      <c r="I89" s="43">
        <f t="shared" si="7"/>
        <v>117113.95999999999</v>
      </c>
      <c r="J89" s="45" t="str">
        <f t="shared" si="8"/>
        <v/>
      </c>
      <c r="K89" s="43">
        <f t="shared" si="9"/>
        <v>134.97999999999999</v>
      </c>
      <c r="L89" s="43">
        <f>IF(A89="","",SUM($K$36:K89))</f>
        <v>8324.494999999999</v>
      </c>
      <c r="N89" s="46"/>
    </row>
    <row r="90" spans="1:14" x14ac:dyDescent="0.2">
      <c r="A90" s="40">
        <f t="shared" si="0"/>
        <v>55</v>
      </c>
      <c r="B90" s="41">
        <f t="shared" si="1"/>
        <v>45108</v>
      </c>
      <c r="C90" s="42">
        <f t="shared" si="2"/>
        <v>5.5E-2</v>
      </c>
      <c r="D90" s="43">
        <f t="shared" si="3"/>
        <v>536.77</v>
      </c>
      <c r="E90" s="43">
        <f t="shared" si="4"/>
        <v>1225.6300000000001</v>
      </c>
      <c r="F90" s="43">
        <f t="shared" si="5"/>
        <v>0</v>
      </c>
      <c r="G90" s="44"/>
      <c r="H90" s="43">
        <f t="shared" si="6"/>
        <v>688.86000000000013</v>
      </c>
      <c r="I90" s="43">
        <f t="shared" si="7"/>
        <v>116425.09999999999</v>
      </c>
      <c r="J90" s="45" t="str">
        <f t="shared" si="8"/>
        <v/>
      </c>
      <c r="K90" s="43">
        <f t="shared" si="9"/>
        <v>134.1925</v>
      </c>
      <c r="L90" s="43">
        <f>IF(A90="","",SUM($K$36:K90))</f>
        <v>8458.6874999999982</v>
      </c>
      <c r="N90" s="46"/>
    </row>
    <row r="91" spans="1:14" x14ac:dyDescent="0.2">
      <c r="A91" s="40">
        <f t="shared" si="0"/>
        <v>56</v>
      </c>
      <c r="B91" s="41">
        <f t="shared" si="1"/>
        <v>45139</v>
      </c>
      <c r="C91" s="42">
        <f t="shared" si="2"/>
        <v>5.5E-2</v>
      </c>
      <c r="D91" s="43">
        <f t="shared" si="3"/>
        <v>533.62</v>
      </c>
      <c r="E91" s="43">
        <f t="shared" si="4"/>
        <v>1225.6300000000001</v>
      </c>
      <c r="F91" s="43">
        <f t="shared" si="5"/>
        <v>0</v>
      </c>
      <c r="G91" s="44"/>
      <c r="H91" s="43">
        <f t="shared" si="6"/>
        <v>692.0100000000001</v>
      </c>
      <c r="I91" s="43">
        <f t="shared" si="7"/>
        <v>115733.09</v>
      </c>
      <c r="J91" s="45" t="str">
        <f t="shared" si="8"/>
        <v/>
      </c>
      <c r="K91" s="43">
        <f t="shared" si="9"/>
        <v>133.405</v>
      </c>
      <c r="L91" s="43">
        <f>IF(A91="","",SUM($K$36:K91))</f>
        <v>8592.0924999999988</v>
      </c>
      <c r="N91" s="46"/>
    </row>
    <row r="92" spans="1:14" x14ac:dyDescent="0.2">
      <c r="A92" s="40">
        <f t="shared" si="0"/>
        <v>57</v>
      </c>
      <c r="B92" s="41">
        <f t="shared" si="1"/>
        <v>45170</v>
      </c>
      <c r="C92" s="42">
        <f t="shared" si="2"/>
        <v>5.5E-2</v>
      </c>
      <c r="D92" s="43">
        <f t="shared" si="3"/>
        <v>530.44000000000005</v>
      </c>
      <c r="E92" s="43">
        <f t="shared" si="4"/>
        <v>1225.6300000000001</v>
      </c>
      <c r="F92" s="43">
        <f t="shared" si="5"/>
        <v>0</v>
      </c>
      <c r="G92" s="44"/>
      <c r="H92" s="43">
        <f t="shared" si="6"/>
        <v>695.19</v>
      </c>
      <c r="I92" s="43">
        <f t="shared" si="7"/>
        <v>115037.9</v>
      </c>
      <c r="J92" s="45" t="str">
        <f t="shared" si="8"/>
        <v/>
      </c>
      <c r="K92" s="43">
        <f t="shared" si="9"/>
        <v>132.61000000000001</v>
      </c>
      <c r="L92" s="43">
        <f>IF(A92="","",SUM($K$36:K92))</f>
        <v>8724.7024999999994</v>
      </c>
      <c r="N92" s="46"/>
    </row>
    <row r="93" spans="1:14" x14ac:dyDescent="0.2">
      <c r="A93" s="40">
        <f t="shared" si="0"/>
        <v>58</v>
      </c>
      <c r="B93" s="41">
        <f t="shared" si="1"/>
        <v>45200</v>
      </c>
      <c r="C93" s="42">
        <f t="shared" si="2"/>
        <v>5.5E-2</v>
      </c>
      <c r="D93" s="43">
        <f t="shared" si="3"/>
        <v>527.26</v>
      </c>
      <c r="E93" s="43">
        <f t="shared" si="4"/>
        <v>1225.6300000000001</v>
      </c>
      <c r="F93" s="43">
        <f t="shared" si="5"/>
        <v>0</v>
      </c>
      <c r="G93" s="44"/>
      <c r="H93" s="43">
        <f t="shared" si="6"/>
        <v>698.37000000000012</v>
      </c>
      <c r="I93" s="43">
        <f t="shared" si="7"/>
        <v>114339.53</v>
      </c>
      <c r="J93" s="45" t="str">
        <f t="shared" si="8"/>
        <v/>
      </c>
      <c r="K93" s="43">
        <f t="shared" si="9"/>
        <v>131.815</v>
      </c>
      <c r="L93" s="43">
        <f>IF(A93="","",SUM($K$36:K93))</f>
        <v>8856.5174999999999</v>
      </c>
      <c r="N93" s="46"/>
    </row>
    <row r="94" spans="1:14" x14ac:dyDescent="0.2">
      <c r="A94" s="40">
        <f t="shared" si="0"/>
        <v>59</v>
      </c>
      <c r="B94" s="41">
        <f t="shared" si="1"/>
        <v>45231</v>
      </c>
      <c r="C94" s="42">
        <f t="shared" si="2"/>
        <v>5.5E-2</v>
      </c>
      <c r="D94" s="43">
        <f t="shared" si="3"/>
        <v>524.05999999999995</v>
      </c>
      <c r="E94" s="43">
        <f t="shared" si="4"/>
        <v>1225.6300000000001</v>
      </c>
      <c r="F94" s="43">
        <f t="shared" si="5"/>
        <v>0</v>
      </c>
      <c r="G94" s="44"/>
      <c r="H94" s="43">
        <f t="shared" si="6"/>
        <v>701.57000000000016</v>
      </c>
      <c r="I94" s="43">
        <f t="shared" si="7"/>
        <v>113637.95999999999</v>
      </c>
      <c r="J94" s="45" t="str">
        <f t="shared" si="8"/>
        <v/>
      </c>
      <c r="K94" s="43">
        <f t="shared" si="9"/>
        <v>131.01499999999999</v>
      </c>
      <c r="L94" s="43">
        <f>IF(A94="","",SUM($K$36:K94))</f>
        <v>8987.5324999999993</v>
      </c>
      <c r="N94" s="46"/>
    </row>
    <row r="95" spans="1:14" x14ac:dyDescent="0.2">
      <c r="A95" s="40">
        <f t="shared" si="0"/>
        <v>60</v>
      </c>
      <c r="B95" s="41">
        <f t="shared" si="1"/>
        <v>45261</v>
      </c>
      <c r="C95" s="42">
        <f t="shared" si="2"/>
        <v>5.5E-2</v>
      </c>
      <c r="D95" s="43">
        <f t="shared" si="3"/>
        <v>520.84</v>
      </c>
      <c r="E95" s="43">
        <f t="shared" si="4"/>
        <v>1225.6300000000001</v>
      </c>
      <c r="F95" s="43">
        <f t="shared" si="5"/>
        <v>0</v>
      </c>
      <c r="G95" s="44"/>
      <c r="H95" s="43">
        <f t="shared" si="6"/>
        <v>704.79000000000008</v>
      </c>
      <c r="I95" s="43">
        <f t="shared" si="7"/>
        <v>112933.17</v>
      </c>
      <c r="J95" s="45">
        <f t="shared" si="8"/>
        <v>5</v>
      </c>
      <c r="K95" s="43">
        <f t="shared" si="9"/>
        <v>130.21</v>
      </c>
      <c r="L95" s="43">
        <f>IF(A95="","",SUM($K$36:K95))</f>
        <v>9117.7424999999985</v>
      </c>
      <c r="N95" s="46"/>
    </row>
    <row r="96" spans="1:14" x14ac:dyDescent="0.2">
      <c r="A96" s="40">
        <f t="shared" si="0"/>
        <v>61</v>
      </c>
      <c r="B96" s="41">
        <f t="shared" si="1"/>
        <v>45292</v>
      </c>
      <c r="C96" s="42">
        <f t="shared" si="2"/>
        <v>5.5E-2</v>
      </c>
      <c r="D96" s="43">
        <f t="shared" si="3"/>
        <v>517.61</v>
      </c>
      <c r="E96" s="43">
        <f t="shared" si="4"/>
        <v>1225.6300000000001</v>
      </c>
      <c r="F96" s="43">
        <f t="shared" si="5"/>
        <v>0</v>
      </c>
      <c r="G96" s="44"/>
      <c r="H96" s="43">
        <f t="shared" si="6"/>
        <v>708.0200000000001</v>
      </c>
      <c r="I96" s="43">
        <f t="shared" si="7"/>
        <v>112225.15</v>
      </c>
      <c r="J96" s="45" t="str">
        <f t="shared" si="8"/>
        <v/>
      </c>
      <c r="K96" s="43">
        <f t="shared" si="9"/>
        <v>129.4025</v>
      </c>
      <c r="L96" s="43">
        <f>IF(A96="","",SUM($K$36:K96))</f>
        <v>9247.1449999999986</v>
      </c>
      <c r="N96" s="46"/>
    </row>
    <row r="97" spans="1:14" x14ac:dyDescent="0.2">
      <c r="A97" s="40">
        <f t="shared" si="0"/>
        <v>62</v>
      </c>
      <c r="B97" s="41">
        <f t="shared" si="1"/>
        <v>45323</v>
      </c>
      <c r="C97" s="42">
        <f t="shared" si="2"/>
        <v>5.5E-2</v>
      </c>
      <c r="D97" s="43">
        <f t="shared" si="3"/>
        <v>514.37</v>
      </c>
      <c r="E97" s="43">
        <f t="shared" si="4"/>
        <v>1225.6300000000001</v>
      </c>
      <c r="F97" s="43">
        <f t="shared" si="5"/>
        <v>0</v>
      </c>
      <c r="G97" s="44"/>
      <c r="H97" s="43">
        <f t="shared" si="6"/>
        <v>711.2600000000001</v>
      </c>
      <c r="I97" s="43">
        <f t="shared" si="7"/>
        <v>111513.89</v>
      </c>
      <c r="J97" s="45" t="str">
        <f t="shared" si="8"/>
        <v/>
      </c>
      <c r="K97" s="43">
        <f t="shared" si="9"/>
        <v>128.5925</v>
      </c>
      <c r="L97" s="43">
        <f>IF(A97="","",SUM($K$36:K97))</f>
        <v>9375.7374999999993</v>
      </c>
      <c r="N97" s="46"/>
    </row>
    <row r="98" spans="1:14" x14ac:dyDescent="0.2">
      <c r="A98" s="40">
        <f t="shared" si="0"/>
        <v>63</v>
      </c>
      <c r="B98" s="41">
        <f t="shared" si="1"/>
        <v>45352</v>
      </c>
      <c r="C98" s="42">
        <f t="shared" si="2"/>
        <v>5.5E-2</v>
      </c>
      <c r="D98" s="43">
        <f t="shared" si="3"/>
        <v>511.11</v>
      </c>
      <c r="E98" s="43">
        <f t="shared" si="4"/>
        <v>1225.6300000000001</v>
      </c>
      <c r="F98" s="43">
        <f t="shared" si="5"/>
        <v>0</v>
      </c>
      <c r="G98" s="44"/>
      <c r="H98" s="43">
        <f t="shared" si="6"/>
        <v>714.5200000000001</v>
      </c>
      <c r="I98" s="43">
        <f t="shared" si="7"/>
        <v>110799.37</v>
      </c>
      <c r="J98" s="45" t="str">
        <f t="shared" si="8"/>
        <v/>
      </c>
      <c r="K98" s="43">
        <f t="shared" si="9"/>
        <v>127.7775</v>
      </c>
      <c r="L98" s="43">
        <f>IF(A98="","",SUM($K$36:K98))</f>
        <v>9503.5149999999994</v>
      </c>
      <c r="N98" s="46"/>
    </row>
    <row r="99" spans="1:14" x14ac:dyDescent="0.2">
      <c r="A99" s="40">
        <f t="shared" si="0"/>
        <v>64</v>
      </c>
      <c r="B99" s="41">
        <f t="shared" si="1"/>
        <v>45383</v>
      </c>
      <c r="C99" s="42">
        <f t="shared" si="2"/>
        <v>5.5E-2</v>
      </c>
      <c r="D99" s="43">
        <f t="shared" si="3"/>
        <v>507.83</v>
      </c>
      <c r="E99" s="43">
        <f t="shared" si="4"/>
        <v>1225.6300000000001</v>
      </c>
      <c r="F99" s="43">
        <f t="shared" si="5"/>
        <v>0</v>
      </c>
      <c r="G99" s="44"/>
      <c r="H99" s="43">
        <f t="shared" si="6"/>
        <v>717.80000000000018</v>
      </c>
      <c r="I99" s="43">
        <f t="shared" si="7"/>
        <v>110081.56999999999</v>
      </c>
      <c r="J99" s="45" t="str">
        <f t="shared" si="8"/>
        <v/>
      </c>
      <c r="K99" s="43">
        <f t="shared" si="9"/>
        <v>126.9575</v>
      </c>
      <c r="L99" s="43">
        <f>IF(A99="","",SUM($K$36:K99))</f>
        <v>9630.4724999999999</v>
      </c>
      <c r="N99" s="46"/>
    </row>
    <row r="100" spans="1:14" x14ac:dyDescent="0.2">
      <c r="A100" s="40">
        <f t="shared" ref="A100:A163" si="10">IF(I99="","",IF(OR(A99&gt;=nper,ROUND(I99,2)&lt;=0),"",A99+1))</f>
        <v>65</v>
      </c>
      <c r="B100" s="41">
        <f t="shared" ref="B100:B163" si="11">IF(A100="","",IF(OR(periods_per_year=26,periods_per_year=52),IF(periods_per_year=26,IF(A100=1,fpdate,B99+14),IF(periods_per_year=52,IF(A100=1,fpdate,B99+7),"n/a")),IF(periods_per_year=24,DATE(YEAR(fpdate),MONTH(fpdate)+(A100-1)/2+IF(AND(DAY(fpdate)&gt;=15,MOD(A100,2)=0),1,0),IF(MOD(A100,2)=0,IF(DAY(fpdate)&gt;=15,DAY(fpdate)-14,DAY(fpdate)+14),DAY(fpdate))),IF(DAY(DATE(YEAR(fpdate),MONTH(fpdate)+A100-1,DAY(fpdate)))&lt;&gt;DAY(fpdate),DATE(YEAR(fpdate),MONTH(fpdate)+A100,0),DATE(YEAR(fpdate),MONTH(fpdate)+A100-1,DAY(fpdate))))))</f>
        <v>45413</v>
      </c>
      <c r="C100" s="42">
        <f t="shared" ref="C100:C163" si="12">IF(A100="","",IF(variable,IF(A100&lt;$L$6*periods_per_year,start_rate,IF($L$10&gt;=0,MIN($L$7,start_rate+$L$10*ROUNDUP((A100-$L$6*periods_per_year)/$L$9,0)),MAX($L$8,start_rate+$L$10*ROUNDUP((A100-$L$6*periods_per_year)/$L$9,0)))),start_rate))</f>
        <v>5.5E-2</v>
      </c>
      <c r="D100" s="43">
        <f t="shared" ref="D100:D163" si="13">IF(A100="","",ROUND((((1+C100/CP)^(CP/periods_per_year))-1)*I99,2))</f>
        <v>504.54</v>
      </c>
      <c r="E100" s="43">
        <f t="shared" ref="E100:E163" si="14">IF(A100="","",IF(A100=nper,I99+D100,MIN(I99+D100,IF(C100=C99,E99,IF($D$10="Acc Bi-Weekly",ROUND((-PMT(((1+C100/CP)^(CP/12))-1,(nper-A100+1)*12/26,I99))/2,2),IF($D$10="Acc Weekly",ROUND((-PMT(((1+C100/CP)^(CP/12))-1,(nper-A100+1)*12/52,I99))/4,2),ROUND(-PMT(((1+C100/CP)^(CP/periods_per_year))-1,nper-A100+1,I99),2)))))))</f>
        <v>1225.6300000000001</v>
      </c>
      <c r="F100" s="43">
        <f t="shared" ref="F100:F163" si="15">IF(A100="","",IF(I99&lt;=E100,0,IF(IF(MOD(A100,int)=0,$D$20,0)+E100&gt;=I99+D100,I99+D100-E100,IF(MOD(A100,int)=0,$D$20,0)+IF(IF(MOD(A100,int)=0,$D$20,0)+IF(MOD(A100-$D$23,periods_per_year)=0,$D$22,0)+E100&lt;I99+D100,IF(MOD(A100-$D$23,periods_per_year)=0,$D$22,0),I99+D100-IF(MOD(A100,int)=0,$D$20,0)-E100))))</f>
        <v>0</v>
      </c>
      <c r="G100" s="44"/>
      <c r="H100" s="43">
        <f t="shared" ref="H100:H163" si="16">IF(A100="","",E100-D100+G100+IF(F100="",0,F100))</f>
        <v>721.09000000000015</v>
      </c>
      <c r="I100" s="43">
        <f t="shared" ref="I100:I163" si="17">IF(A100="","",I99-H100)</f>
        <v>109360.48</v>
      </c>
      <c r="J100" s="45" t="str">
        <f t="shared" ref="J100:J163" si="18">IF(A100="","",IF(MOD(A100,periods_per_year)=0,A100/periods_per_year,""))</f>
        <v/>
      </c>
      <c r="K100" s="43">
        <f t="shared" ref="K100:K163" si="19">IF(A100="","",$L$28*D100)</f>
        <v>126.13500000000001</v>
      </c>
      <c r="L100" s="43">
        <f>IF(A100="","",SUM($K$36:K100))</f>
        <v>9756.6075000000001</v>
      </c>
      <c r="N100" s="46"/>
    </row>
    <row r="101" spans="1:14" x14ac:dyDescent="0.2">
      <c r="A101" s="40">
        <f t="shared" si="10"/>
        <v>66</v>
      </c>
      <c r="B101" s="41">
        <f t="shared" si="11"/>
        <v>45444</v>
      </c>
      <c r="C101" s="42">
        <f t="shared" si="12"/>
        <v>5.5E-2</v>
      </c>
      <c r="D101" s="43">
        <f t="shared" si="13"/>
        <v>501.24</v>
      </c>
      <c r="E101" s="43">
        <f t="shared" si="14"/>
        <v>1225.6300000000001</v>
      </c>
      <c r="F101" s="43">
        <f t="shared" si="15"/>
        <v>0</v>
      </c>
      <c r="G101" s="44"/>
      <c r="H101" s="43">
        <f t="shared" si="16"/>
        <v>724.3900000000001</v>
      </c>
      <c r="I101" s="43">
        <f t="shared" si="17"/>
        <v>108636.09</v>
      </c>
      <c r="J101" s="45" t="str">
        <f t="shared" si="18"/>
        <v/>
      </c>
      <c r="K101" s="43">
        <f t="shared" si="19"/>
        <v>125.31</v>
      </c>
      <c r="L101" s="43">
        <f>IF(A101="","",SUM($K$36:K101))</f>
        <v>9881.9174999999996</v>
      </c>
      <c r="N101" s="46"/>
    </row>
    <row r="102" spans="1:14" x14ac:dyDescent="0.2">
      <c r="A102" s="40">
        <f t="shared" si="10"/>
        <v>67</v>
      </c>
      <c r="B102" s="41">
        <f t="shared" si="11"/>
        <v>45474</v>
      </c>
      <c r="C102" s="42">
        <f t="shared" si="12"/>
        <v>5.5E-2</v>
      </c>
      <c r="D102" s="43">
        <f t="shared" si="13"/>
        <v>497.92</v>
      </c>
      <c r="E102" s="43">
        <f t="shared" si="14"/>
        <v>1225.6300000000001</v>
      </c>
      <c r="F102" s="43">
        <f t="shared" si="15"/>
        <v>0</v>
      </c>
      <c r="G102" s="44"/>
      <c r="H102" s="43">
        <f t="shared" si="16"/>
        <v>727.71</v>
      </c>
      <c r="I102" s="43">
        <f t="shared" si="17"/>
        <v>107908.37999999999</v>
      </c>
      <c r="J102" s="45" t="str">
        <f t="shared" si="18"/>
        <v/>
      </c>
      <c r="K102" s="43">
        <f t="shared" si="19"/>
        <v>124.48</v>
      </c>
      <c r="L102" s="43">
        <f>IF(A102="","",SUM($K$36:K102))</f>
        <v>10006.397499999999</v>
      </c>
      <c r="N102" s="46"/>
    </row>
    <row r="103" spans="1:14" x14ac:dyDescent="0.2">
      <c r="A103" s="40">
        <f t="shared" si="10"/>
        <v>68</v>
      </c>
      <c r="B103" s="41">
        <f t="shared" si="11"/>
        <v>45505</v>
      </c>
      <c r="C103" s="42">
        <f t="shared" si="12"/>
        <v>5.5E-2</v>
      </c>
      <c r="D103" s="43">
        <f t="shared" si="13"/>
        <v>494.58</v>
      </c>
      <c r="E103" s="43">
        <f t="shared" si="14"/>
        <v>1225.6300000000001</v>
      </c>
      <c r="F103" s="43">
        <f t="shared" si="15"/>
        <v>0</v>
      </c>
      <c r="G103" s="44"/>
      <c r="H103" s="43">
        <f t="shared" si="16"/>
        <v>731.05000000000018</v>
      </c>
      <c r="I103" s="43">
        <f t="shared" si="17"/>
        <v>107177.32999999999</v>
      </c>
      <c r="J103" s="45" t="str">
        <f t="shared" si="18"/>
        <v/>
      </c>
      <c r="K103" s="43">
        <f t="shared" si="19"/>
        <v>123.645</v>
      </c>
      <c r="L103" s="43">
        <f>IF(A103="","",SUM($K$36:K103))</f>
        <v>10130.0425</v>
      </c>
      <c r="N103" s="46"/>
    </row>
    <row r="104" spans="1:14" x14ac:dyDescent="0.2">
      <c r="A104" s="40">
        <f t="shared" si="10"/>
        <v>69</v>
      </c>
      <c r="B104" s="41">
        <f t="shared" si="11"/>
        <v>45536</v>
      </c>
      <c r="C104" s="42">
        <f t="shared" si="12"/>
        <v>5.5E-2</v>
      </c>
      <c r="D104" s="43">
        <f t="shared" si="13"/>
        <v>491.23</v>
      </c>
      <c r="E104" s="43">
        <f t="shared" si="14"/>
        <v>1225.6300000000001</v>
      </c>
      <c r="F104" s="43">
        <f t="shared" si="15"/>
        <v>0</v>
      </c>
      <c r="G104" s="44"/>
      <c r="H104" s="43">
        <f t="shared" si="16"/>
        <v>734.40000000000009</v>
      </c>
      <c r="I104" s="43">
        <f t="shared" si="17"/>
        <v>106442.93</v>
      </c>
      <c r="J104" s="45" t="str">
        <f t="shared" si="18"/>
        <v/>
      </c>
      <c r="K104" s="43">
        <f t="shared" si="19"/>
        <v>122.8075</v>
      </c>
      <c r="L104" s="43">
        <f>IF(A104="","",SUM($K$36:K104))</f>
        <v>10252.85</v>
      </c>
      <c r="N104" s="46"/>
    </row>
    <row r="105" spans="1:14" x14ac:dyDescent="0.2">
      <c r="A105" s="40">
        <f t="shared" si="10"/>
        <v>70</v>
      </c>
      <c r="B105" s="41">
        <f t="shared" si="11"/>
        <v>45566</v>
      </c>
      <c r="C105" s="42">
        <f t="shared" si="12"/>
        <v>5.5E-2</v>
      </c>
      <c r="D105" s="43">
        <f t="shared" si="13"/>
        <v>487.86</v>
      </c>
      <c r="E105" s="43">
        <f t="shared" si="14"/>
        <v>1225.6300000000001</v>
      </c>
      <c r="F105" s="43">
        <f t="shared" si="15"/>
        <v>0</v>
      </c>
      <c r="G105" s="44"/>
      <c r="H105" s="43">
        <f t="shared" si="16"/>
        <v>737.7700000000001</v>
      </c>
      <c r="I105" s="43">
        <f t="shared" si="17"/>
        <v>105705.15999999999</v>
      </c>
      <c r="J105" s="45" t="str">
        <f t="shared" si="18"/>
        <v/>
      </c>
      <c r="K105" s="43">
        <f t="shared" si="19"/>
        <v>121.965</v>
      </c>
      <c r="L105" s="43">
        <f>IF(A105="","",SUM($K$36:K105))</f>
        <v>10374.815000000001</v>
      </c>
      <c r="N105" s="46"/>
    </row>
    <row r="106" spans="1:14" x14ac:dyDescent="0.2">
      <c r="A106" s="40">
        <f t="shared" si="10"/>
        <v>71</v>
      </c>
      <c r="B106" s="41">
        <f t="shared" si="11"/>
        <v>45597</v>
      </c>
      <c r="C106" s="42">
        <f t="shared" si="12"/>
        <v>5.5E-2</v>
      </c>
      <c r="D106" s="43">
        <f t="shared" si="13"/>
        <v>484.48</v>
      </c>
      <c r="E106" s="43">
        <f t="shared" si="14"/>
        <v>1225.6300000000001</v>
      </c>
      <c r="F106" s="43">
        <f t="shared" si="15"/>
        <v>0</v>
      </c>
      <c r="G106" s="44"/>
      <c r="H106" s="43">
        <f t="shared" si="16"/>
        <v>741.15000000000009</v>
      </c>
      <c r="I106" s="43">
        <f t="shared" si="17"/>
        <v>104964.01</v>
      </c>
      <c r="J106" s="45" t="str">
        <f t="shared" si="18"/>
        <v/>
      </c>
      <c r="K106" s="43">
        <f t="shared" si="19"/>
        <v>121.12</v>
      </c>
      <c r="L106" s="43">
        <f>IF(A106="","",SUM($K$36:K106))</f>
        <v>10495.935000000001</v>
      </c>
      <c r="N106" s="46"/>
    </row>
    <row r="107" spans="1:14" x14ac:dyDescent="0.2">
      <c r="A107" s="40">
        <f t="shared" si="10"/>
        <v>72</v>
      </c>
      <c r="B107" s="41">
        <f t="shared" si="11"/>
        <v>45627</v>
      </c>
      <c r="C107" s="42">
        <f t="shared" si="12"/>
        <v>5.5E-2</v>
      </c>
      <c r="D107" s="43">
        <f t="shared" si="13"/>
        <v>481.09</v>
      </c>
      <c r="E107" s="43">
        <f t="shared" si="14"/>
        <v>1225.6300000000001</v>
      </c>
      <c r="F107" s="43">
        <f t="shared" si="15"/>
        <v>0</v>
      </c>
      <c r="G107" s="44"/>
      <c r="H107" s="43">
        <f t="shared" si="16"/>
        <v>744.54000000000019</v>
      </c>
      <c r="I107" s="43">
        <f t="shared" si="17"/>
        <v>104219.47</v>
      </c>
      <c r="J107" s="45">
        <f t="shared" si="18"/>
        <v>6</v>
      </c>
      <c r="K107" s="43">
        <f t="shared" si="19"/>
        <v>120.27249999999999</v>
      </c>
      <c r="L107" s="43">
        <f>IF(A107="","",SUM($K$36:K107))</f>
        <v>10616.2075</v>
      </c>
      <c r="N107" s="46"/>
    </row>
    <row r="108" spans="1:14" x14ac:dyDescent="0.2">
      <c r="A108" s="40">
        <f t="shared" si="10"/>
        <v>73</v>
      </c>
      <c r="B108" s="41">
        <f t="shared" si="11"/>
        <v>45658</v>
      </c>
      <c r="C108" s="42">
        <f t="shared" si="12"/>
        <v>5.5E-2</v>
      </c>
      <c r="D108" s="43">
        <f t="shared" si="13"/>
        <v>477.67</v>
      </c>
      <c r="E108" s="43">
        <f t="shared" si="14"/>
        <v>1225.6300000000001</v>
      </c>
      <c r="F108" s="43">
        <f t="shared" si="15"/>
        <v>0</v>
      </c>
      <c r="G108" s="44"/>
      <c r="H108" s="43">
        <f t="shared" si="16"/>
        <v>747.96</v>
      </c>
      <c r="I108" s="43">
        <f t="shared" si="17"/>
        <v>103471.51</v>
      </c>
      <c r="J108" s="45" t="str">
        <f t="shared" si="18"/>
        <v/>
      </c>
      <c r="K108" s="43">
        <f t="shared" si="19"/>
        <v>119.4175</v>
      </c>
      <c r="L108" s="43">
        <f>IF(A108="","",SUM($K$36:K108))</f>
        <v>10735.625</v>
      </c>
      <c r="N108" s="46"/>
    </row>
    <row r="109" spans="1:14" x14ac:dyDescent="0.2">
      <c r="A109" s="40">
        <f t="shared" si="10"/>
        <v>74</v>
      </c>
      <c r="B109" s="41">
        <f t="shared" si="11"/>
        <v>45689</v>
      </c>
      <c r="C109" s="42">
        <f t="shared" si="12"/>
        <v>5.5E-2</v>
      </c>
      <c r="D109" s="43">
        <f t="shared" si="13"/>
        <v>474.24</v>
      </c>
      <c r="E109" s="43">
        <f t="shared" si="14"/>
        <v>1225.6300000000001</v>
      </c>
      <c r="F109" s="43">
        <f t="shared" si="15"/>
        <v>0</v>
      </c>
      <c r="G109" s="44"/>
      <c r="H109" s="43">
        <f t="shared" si="16"/>
        <v>751.3900000000001</v>
      </c>
      <c r="I109" s="43">
        <f t="shared" si="17"/>
        <v>102720.12</v>
      </c>
      <c r="J109" s="45" t="str">
        <f t="shared" si="18"/>
        <v/>
      </c>
      <c r="K109" s="43">
        <f t="shared" si="19"/>
        <v>118.56</v>
      </c>
      <c r="L109" s="43">
        <f>IF(A109="","",SUM($K$36:K109))</f>
        <v>10854.184999999999</v>
      </c>
      <c r="N109" s="46"/>
    </row>
    <row r="110" spans="1:14" x14ac:dyDescent="0.2">
      <c r="A110" s="40">
        <f t="shared" si="10"/>
        <v>75</v>
      </c>
      <c r="B110" s="41">
        <f t="shared" si="11"/>
        <v>45717</v>
      </c>
      <c r="C110" s="42">
        <f t="shared" si="12"/>
        <v>5.5E-2</v>
      </c>
      <c r="D110" s="43">
        <f t="shared" si="13"/>
        <v>470.8</v>
      </c>
      <c r="E110" s="43">
        <f t="shared" si="14"/>
        <v>1225.6300000000001</v>
      </c>
      <c r="F110" s="43">
        <f t="shared" si="15"/>
        <v>0</v>
      </c>
      <c r="G110" s="44"/>
      <c r="H110" s="43">
        <f t="shared" si="16"/>
        <v>754.83000000000015</v>
      </c>
      <c r="I110" s="43">
        <f t="shared" si="17"/>
        <v>101965.29</v>
      </c>
      <c r="J110" s="45" t="str">
        <f t="shared" si="18"/>
        <v/>
      </c>
      <c r="K110" s="43">
        <f t="shared" si="19"/>
        <v>117.7</v>
      </c>
      <c r="L110" s="43">
        <f>IF(A110="","",SUM($K$36:K110))</f>
        <v>10971.885</v>
      </c>
      <c r="N110" s="46"/>
    </row>
    <row r="111" spans="1:14" x14ac:dyDescent="0.2">
      <c r="A111" s="40">
        <f t="shared" si="10"/>
        <v>76</v>
      </c>
      <c r="B111" s="41">
        <f t="shared" si="11"/>
        <v>45748</v>
      </c>
      <c r="C111" s="42">
        <f t="shared" si="12"/>
        <v>5.5E-2</v>
      </c>
      <c r="D111" s="43">
        <f t="shared" si="13"/>
        <v>467.34</v>
      </c>
      <c r="E111" s="43">
        <f t="shared" si="14"/>
        <v>1225.6300000000001</v>
      </c>
      <c r="F111" s="43">
        <f t="shared" si="15"/>
        <v>0</v>
      </c>
      <c r="G111" s="44"/>
      <c r="H111" s="43">
        <f t="shared" si="16"/>
        <v>758.29000000000019</v>
      </c>
      <c r="I111" s="43">
        <f t="shared" si="17"/>
        <v>101207</v>
      </c>
      <c r="J111" s="45" t="str">
        <f t="shared" si="18"/>
        <v/>
      </c>
      <c r="K111" s="43">
        <f t="shared" si="19"/>
        <v>116.83499999999999</v>
      </c>
      <c r="L111" s="43">
        <f>IF(A111="","",SUM($K$36:K111))</f>
        <v>11088.72</v>
      </c>
      <c r="N111" s="46"/>
    </row>
    <row r="112" spans="1:14" x14ac:dyDescent="0.2">
      <c r="A112" s="40">
        <f t="shared" si="10"/>
        <v>77</v>
      </c>
      <c r="B112" s="41">
        <f t="shared" si="11"/>
        <v>45778</v>
      </c>
      <c r="C112" s="42">
        <f t="shared" si="12"/>
        <v>5.5E-2</v>
      </c>
      <c r="D112" s="43">
        <f t="shared" si="13"/>
        <v>463.87</v>
      </c>
      <c r="E112" s="43">
        <f t="shared" si="14"/>
        <v>1225.6300000000001</v>
      </c>
      <c r="F112" s="43">
        <f t="shared" si="15"/>
        <v>0</v>
      </c>
      <c r="G112" s="44"/>
      <c r="H112" s="43">
        <f t="shared" si="16"/>
        <v>761.7600000000001</v>
      </c>
      <c r="I112" s="43">
        <f t="shared" si="17"/>
        <v>100445.24</v>
      </c>
      <c r="J112" s="45" t="str">
        <f t="shared" si="18"/>
        <v/>
      </c>
      <c r="K112" s="43">
        <f t="shared" si="19"/>
        <v>115.9675</v>
      </c>
      <c r="L112" s="43">
        <f>IF(A112="","",SUM($K$36:K112))</f>
        <v>11204.6875</v>
      </c>
      <c r="N112" s="46"/>
    </row>
    <row r="113" spans="1:14" x14ac:dyDescent="0.2">
      <c r="A113" s="40">
        <f t="shared" si="10"/>
        <v>78</v>
      </c>
      <c r="B113" s="41">
        <f t="shared" si="11"/>
        <v>45809</v>
      </c>
      <c r="C113" s="42">
        <f t="shared" si="12"/>
        <v>5.5E-2</v>
      </c>
      <c r="D113" s="43">
        <f t="shared" si="13"/>
        <v>460.37</v>
      </c>
      <c r="E113" s="43">
        <f t="shared" si="14"/>
        <v>1225.6300000000001</v>
      </c>
      <c r="F113" s="43">
        <f t="shared" si="15"/>
        <v>0</v>
      </c>
      <c r="G113" s="44"/>
      <c r="H113" s="43">
        <f t="shared" si="16"/>
        <v>765.2600000000001</v>
      </c>
      <c r="I113" s="43">
        <f t="shared" si="17"/>
        <v>99679.98000000001</v>
      </c>
      <c r="J113" s="45" t="str">
        <f t="shared" si="18"/>
        <v/>
      </c>
      <c r="K113" s="43">
        <f t="shared" si="19"/>
        <v>115.0925</v>
      </c>
      <c r="L113" s="43">
        <f>IF(A113="","",SUM($K$36:K113))</f>
        <v>11319.78</v>
      </c>
      <c r="N113" s="46"/>
    </row>
    <row r="114" spans="1:14" x14ac:dyDescent="0.2">
      <c r="A114" s="40">
        <f t="shared" si="10"/>
        <v>79</v>
      </c>
      <c r="B114" s="41">
        <f t="shared" si="11"/>
        <v>45839</v>
      </c>
      <c r="C114" s="42">
        <f t="shared" si="12"/>
        <v>5.5E-2</v>
      </c>
      <c r="D114" s="43">
        <f t="shared" si="13"/>
        <v>456.87</v>
      </c>
      <c r="E114" s="43">
        <f t="shared" si="14"/>
        <v>1225.6300000000001</v>
      </c>
      <c r="F114" s="43">
        <f t="shared" si="15"/>
        <v>0</v>
      </c>
      <c r="G114" s="44"/>
      <c r="H114" s="43">
        <f t="shared" si="16"/>
        <v>768.7600000000001</v>
      </c>
      <c r="I114" s="43">
        <f t="shared" si="17"/>
        <v>98911.220000000016</v>
      </c>
      <c r="J114" s="45" t="str">
        <f t="shared" si="18"/>
        <v/>
      </c>
      <c r="K114" s="43">
        <f t="shared" si="19"/>
        <v>114.2175</v>
      </c>
      <c r="L114" s="43">
        <f>IF(A114="","",SUM($K$36:K114))</f>
        <v>11433.997500000001</v>
      </c>
      <c r="N114" s="46"/>
    </row>
    <row r="115" spans="1:14" x14ac:dyDescent="0.2">
      <c r="A115" s="40">
        <f t="shared" si="10"/>
        <v>80</v>
      </c>
      <c r="B115" s="41">
        <f t="shared" si="11"/>
        <v>45870</v>
      </c>
      <c r="C115" s="42">
        <f t="shared" si="12"/>
        <v>5.5E-2</v>
      </c>
      <c r="D115" s="43">
        <f t="shared" si="13"/>
        <v>453.34</v>
      </c>
      <c r="E115" s="43">
        <f t="shared" si="14"/>
        <v>1225.6300000000001</v>
      </c>
      <c r="F115" s="43">
        <f t="shared" si="15"/>
        <v>0</v>
      </c>
      <c r="G115" s="44"/>
      <c r="H115" s="43">
        <f t="shared" si="16"/>
        <v>772.29000000000019</v>
      </c>
      <c r="I115" s="43">
        <f t="shared" si="17"/>
        <v>98138.930000000022</v>
      </c>
      <c r="J115" s="45" t="str">
        <f t="shared" si="18"/>
        <v/>
      </c>
      <c r="K115" s="43">
        <f t="shared" si="19"/>
        <v>113.33499999999999</v>
      </c>
      <c r="L115" s="43">
        <f>IF(A115="","",SUM($K$36:K115))</f>
        <v>11547.3325</v>
      </c>
      <c r="N115" s="46"/>
    </row>
    <row r="116" spans="1:14" x14ac:dyDescent="0.2">
      <c r="A116" s="40">
        <f t="shared" si="10"/>
        <v>81</v>
      </c>
      <c r="B116" s="41">
        <f t="shared" si="11"/>
        <v>45901</v>
      </c>
      <c r="C116" s="42">
        <f t="shared" si="12"/>
        <v>5.5E-2</v>
      </c>
      <c r="D116" s="43">
        <f t="shared" si="13"/>
        <v>449.8</v>
      </c>
      <c r="E116" s="43">
        <f t="shared" si="14"/>
        <v>1225.6300000000001</v>
      </c>
      <c r="F116" s="43">
        <f t="shared" si="15"/>
        <v>0</v>
      </c>
      <c r="G116" s="44"/>
      <c r="H116" s="43">
        <f t="shared" si="16"/>
        <v>775.83000000000015</v>
      </c>
      <c r="I116" s="43">
        <f t="shared" si="17"/>
        <v>97363.10000000002</v>
      </c>
      <c r="J116" s="45" t="str">
        <f t="shared" si="18"/>
        <v/>
      </c>
      <c r="K116" s="43">
        <f t="shared" si="19"/>
        <v>112.45</v>
      </c>
      <c r="L116" s="43">
        <f>IF(A116="","",SUM($K$36:K116))</f>
        <v>11659.782500000001</v>
      </c>
      <c r="N116" s="46"/>
    </row>
    <row r="117" spans="1:14" x14ac:dyDescent="0.2">
      <c r="A117" s="40">
        <f t="shared" si="10"/>
        <v>82</v>
      </c>
      <c r="B117" s="41">
        <f t="shared" si="11"/>
        <v>45931</v>
      </c>
      <c r="C117" s="42">
        <f t="shared" si="12"/>
        <v>5.5E-2</v>
      </c>
      <c r="D117" s="43">
        <f t="shared" si="13"/>
        <v>446.25</v>
      </c>
      <c r="E117" s="43">
        <f t="shared" si="14"/>
        <v>1225.6300000000001</v>
      </c>
      <c r="F117" s="43">
        <f t="shared" si="15"/>
        <v>0</v>
      </c>
      <c r="G117" s="44"/>
      <c r="H117" s="43">
        <f t="shared" si="16"/>
        <v>779.38000000000011</v>
      </c>
      <c r="I117" s="43">
        <f t="shared" si="17"/>
        <v>96583.720000000016</v>
      </c>
      <c r="J117" s="45" t="str">
        <f t="shared" si="18"/>
        <v/>
      </c>
      <c r="K117" s="43">
        <f t="shared" si="19"/>
        <v>111.5625</v>
      </c>
      <c r="L117" s="43">
        <f>IF(A117="","",SUM($K$36:K117))</f>
        <v>11771.345000000001</v>
      </c>
      <c r="N117" s="46"/>
    </row>
    <row r="118" spans="1:14" x14ac:dyDescent="0.2">
      <c r="A118" s="40">
        <f t="shared" si="10"/>
        <v>83</v>
      </c>
      <c r="B118" s="41">
        <f t="shared" si="11"/>
        <v>45962</v>
      </c>
      <c r="C118" s="42">
        <f t="shared" si="12"/>
        <v>5.5E-2</v>
      </c>
      <c r="D118" s="43">
        <f t="shared" si="13"/>
        <v>442.68</v>
      </c>
      <c r="E118" s="43">
        <f t="shared" si="14"/>
        <v>1225.6300000000001</v>
      </c>
      <c r="F118" s="43">
        <f t="shared" si="15"/>
        <v>0</v>
      </c>
      <c r="G118" s="44"/>
      <c r="H118" s="43">
        <f t="shared" si="16"/>
        <v>782.95</v>
      </c>
      <c r="I118" s="43">
        <f t="shared" si="17"/>
        <v>95800.770000000019</v>
      </c>
      <c r="J118" s="45" t="str">
        <f t="shared" si="18"/>
        <v/>
      </c>
      <c r="K118" s="43">
        <f t="shared" si="19"/>
        <v>110.67</v>
      </c>
      <c r="L118" s="43">
        <f>IF(A118="","",SUM($K$36:K118))</f>
        <v>11882.015000000001</v>
      </c>
      <c r="N118" s="46"/>
    </row>
    <row r="119" spans="1:14" x14ac:dyDescent="0.2">
      <c r="A119" s="40">
        <f t="shared" si="10"/>
        <v>84</v>
      </c>
      <c r="B119" s="41">
        <f t="shared" si="11"/>
        <v>45992</v>
      </c>
      <c r="C119" s="42">
        <f t="shared" si="12"/>
        <v>5.5E-2</v>
      </c>
      <c r="D119" s="43">
        <f t="shared" si="13"/>
        <v>439.09</v>
      </c>
      <c r="E119" s="43">
        <f t="shared" si="14"/>
        <v>1225.6300000000001</v>
      </c>
      <c r="F119" s="43">
        <f t="shared" si="15"/>
        <v>0</v>
      </c>
      <c r="G119" s="44"/>
      <c r="H119" s="43">
        <f t="shared" si="16"/>
        <v>786.54000000000019</v>
      </c>
      <c r="I119" s="43">
        <f t="shared" si="17"/>
        <v>95014.230000000025</v>
      </c>
      <c r="J119" s="45">
        <f t="shared" si="18"/>
        <v>7</v>
      </c>
      <c r="K119" s="43">
        <f t="shared" si="19"/>
        <v>109.77249999999999</v>
      </c>
      <c r="L119" s="43">
        <f>IF(A119="","",SUM($K$36:K119))</f>
        <v>11991.7875</v>
      </c>
      <c r="N119" s="46"/>
    </row>
    <row r="120" spans="1:14" x14ac:dyDescent="0.2">
      <c r="A120" s="40">
        <f t="shared" si="10"/>
        <v>85</v>
      </c>
      <c r="B120" s="41">
        <f t="shared" si="11"/>
        <v>46023</v>
      </c>
      <c r="C120" s="42">
        <f t="shared" si="12"/>
        <v>5.5E-2</v>
      </c>
      <c r="D120" s="43">
        <f t="shared" si="13"/>
        <v>435.48</v>
      </c>
      <c r="E120" s="43">
        <f t="shared" si="14"/>
        <v>1225.6300000000001</v>
      </c>
      <c r="F120" s="43">
        <f t="shared" si="15"/>
        <v>0</v>
      </c>
      <c r="G120" s="44"/>
      <c r="H120" s="43">
        <f t="shared" si="16"/>
        <v>790.15000000000009</v>
      </c>
      <c r="I120" s="43">
        <f t="shared" si="17"/>
        <v>94224.080000000031</v>
      </c>
      <c r="J120" s="45" t="str">
        <f t="shared" si="18"/>
        <v/>
      </c>
      <c r="K120" s="43">
        <f t="shared" si="19"/>
        <v>108.87</v>
      </c>
      <c r="L120" s="43">
        <f>IF(A120="","",SUM($K$36:K120))</f>
        <v>12100.657500000001</v>
      </c>
      <c r="N120" s="46"/>
    </row>
    <row r="121" spans="1:14" x14ac:dyDescent="0.2">
      <c r="A121" s="40">
        <f t="shared" si="10"/>
        <v>86</v>
      </c>
      <c r="B121" s="41">
        <f t="shared" si="11"/>
        <v>46054</v>
      </c>
      <c r="C121" s="42">
        <f t="shared" si="12"/>
        <v>5.5E-2</v>
      </c>
      <c r="D121" s="43">
        <f t="shared" si="13"/>
        <v>431.86</v>
      </c>
      <c r="E121" s="43">
        <f t="shared" si="14"/>
        <v>1225.6300000000001</v>
      </c>
      <c r="F121" s="43">
        <f t="shared" si="15"/>
        <v>0</v>
      </c>
      <c r="G121" s="44"/>
      <c r="H121" s="43">
        <f t="shared" si="16"/>
        <v>793.7700000000001</v>
      </c>
      <c r="I121" s="43">
        <f t="shared" si="17"/>
        <v>93430.310000000027</v>
      </c>
      <c r="J121" s="45" t="str">
        <f t="shared" si="18"/>
        <v/>
      </c>
      <c r="K121" s="43">
        <f t="shared" si="19"/>
        <v>107.965</v>
      </c>
      <c r="L121" s="43">
        <f>IF(A121="","",SUM($K$36:K121))</f>
        <v>12208.622500000001</v>
      </c>
      <c r="N121" s="46"/>
    </row>
    <row r="122" spans="1:14" x14ac:dyDescent="0.2">
      <c r="A122" s="40">
        <f t="shared" si="10"/>
        <v>87</v>
      </c>
      <c r="B122" s="41">
        <f t="shared" si="11"/>
        <v>46082</v>
      </c>
      <c r="C122" s="42">
        <f t="shared" si="12"/>
        <v>5.5E-2</v>
      </c>
      <c r="D122" s="43">
        <f t="shared" si="13"/>
        <v>428.22</v>
      </c>
      <c r="E122" s="43">
        <f t="shared" si="14"/>
        <v>1225.6300000000001</v>
      </c>
      <c r="F122" s="43">
        <f t="shared" si="15"/>
        <v>0</v>
      </c>
      <c r="G122" s="44"/>
      <c r="H122" s="43">
        <f t="shared" si="16"/>
        <v>797.41000000000008</v>
      </c>
      <c r="I122" s="43">
        <f t="shared" si="17"/>
        <v>92632.900000000023</v>
      </c>
      <c r="J122" s="45" t="str">
        <f t="shared" si="18"/>
        <v/>
      </c>
      <c r="K122" s="43">
        <f t="shared" si="19"/>
        <v>107.05500000000001</v>
      </c>
      <c r="L122" s="43">
        <f>IF(A122="","",SUM($K$36:K122))</f>
        <v>12315.677500000002</v>
      </c>
      <c r="N122" s="46"/>
    </row>
    <row r="123" spans="1:14" x14ac:dyDescent="0.2">
      <c r="A123" s="40">
        <f t="shared" si="10"/>
        <v>88</v>
      </c>
      <c r="B123" s="41">
        <f t="shared" si="11"/>
        <v>46113</v>
      </c>
      <c r="C123" s="42">
        <f t="shared" si="12"/>
        <v>5.5E-2</v>
      </c>
      <c r="D123" s="43">
        <f t="shared" si="13"/>
        <v>424.57</v>
      </c>
      <c r="E123" s="43">
        <f t="shared" si="14"/>
        <v>1225.6300000000001</v>
      </c>
      <c r="F123" s="43">
        <f t="shared" si="15"/>
        <v>0</v>
      </c>
      <c r="G123" s="44"/>
      <c r="H123" s="43">
        <f t="shared" si="16"/>
        <v>801.06000000000017</v>
      </c>
      <c r="I123" s="43">
        <f t="shared" si="17"/>
        <v>91831.840000000026</v>
      </c>
      <c r="J123" s="45" t="str">
        <f t="shared" si="18"/>
        <v/>
      </c>
      <c r="K123" s="43">
        <f t="shared" si="19"/>
        <v>106.1425</v>
      </c>
      <c r="L123" s="43">
        <f>IF(A123="","",SUM($K$36:K123))</f>
        <v>12421.820000000002</v>
      </c>
      <c r="N123" s="46"/>
    </row>
    <row r="124" spans="1:14" x14ac:dyDescent="0.2">
      <c r="A124" s="40">
        <f t="shared" si="10"/>
        <v>89</v>
      </c>
      <c r="B124" s="41">
        <f t="shared" si="11"/>
        <v>46143</v>
      </c>
      <c r="C124" s="42">
        <f t="shared" si="12"/>
        <v>5.5E-2</v>
      </c>
      <c r="D124" s="43">
        <f t="shared" si="13"/>
        <v>420.9</v>
      </c>
      <c r="E124" s="43">
        <f t="shared" si="14"/>
        <v>1225.6300000000001</v>
      </c>
      <c r="F124" s="43">
        <f t="shared" si="15"/>
        <v>0</v>
      </c>
      <c r="G124" s="44"/>
      <c r="H124" s="43">
        <f t="shared" si="16"/>
        <v>804.73000000000013</v>
      </c>
      <c r="I124" s="43">
        <f t="shared" si="17"/>
        <v>91027.11000000003</v>
      </c>
      <c r="J124" s="45" t="str">
        <f t="shared" si="18"/>
        <v/>
      </c>
      <c r="K124" s="43">
        <f t="shared" si="19"/>
        <v>105.22499999999999</v>
      </c>
      <c r="L124" s="43">
        <f>IF(A124="","",SUM($K$36:K124))</f>
        <v>12527.045000000002</v>
      </c>
      <c r="N124" s="46"/>
    </row>
    <row r="125" spans="1:14" x14ac:dyDescent="0.2">
      <c r="A125" s="40">
        <f t="shared" si="10"/>
        <v>90</v>
      </c>
      <c r="B125" s="41">
        <f t="shared" si="11"/>
        <v>46174</v>
      </c>
      <c r="C125" s="42">
        <f t="shared" si="12"/>
        <v>5.5E-2</v>
      </c>
      <c r="D125" s="43">
        <f t="shared" si="13"/>
        <v>417.21</v>
      </c>
      <c r="E125" s="43">
        <f t="shared" si="14"/>
        <v>1225.6300000000001</v>
      </c>
      <c r="F125" s="43">
        <f t="shared" si="15"/>
        <v>0</v>
      </c>
      <c r="G125" s="44"/>
      <c r="H125" s="43">
        <f t="shared" si="16"/>
        <v>808.42000000000007</v>
      </c>
      <c r="I125" s="43">
        <f t="shared" si="17"/>
        <v>90218.690000000031</v>
      </c>
      <c r="J125" s="45" t="str">
        <f t="shared" si="18"/>
        <v/>
      </c>
      <c r="K125" s="43">
        <f t="shared" si="19"/>
        <v>104.30249999999999</v>
      </c>
      <c r="L125" s="43">
        <f>IF(A125="","",SUM($K$36:K125))</f>
        <v>12631.347500000002</v>
      </c>
      <c r="N125" s="46"/>
    </row>
    <row r="126" spans="1:14" x14ac:dyDescent="0.2">
      <c r="A126" s="40">
        <f t="shared" si="10"/>
        <v>91</v>
      </c>
      <c r="B126" s="41">
        <f t="shared" si="11"/>
        <v>46204</v>
      </c>
      <c r="C126" s="42">
        <f t="shared" si="12"/>
        <v>5.5E-2</v>
      </c>
      <c r="D126" s="43">
        <f t="shared" si="13"/>
        <v>413.5</v>
      </c>
      <c r="E126" s="43">
        <f t="shared" si="14"/>
        <v>1225.6300000000001</v>
      </c>
      <c r="F126" s="43">
        <f t="shared" si="15"/>
        <v>0</v>
      </c>
      <c r="G126" s="44"/>
      <c r="H126" s="43">
        <f t="shared" si="16"/>
        <v>812.13000000000011</v>
      </c>
      <c r="I126" s="43">
        <f t="shared" si="17"/>
        <v>89406.560000000027</v>
      </c>
      <c r="J126" s="45" t="str">
        <f t="shared" si="18"/>
        <v/>
      </c>
      <c r="K126" s="43">
        <f t="shared" si="19"/>
        <v>103.375</v>
      </c>
      <c r="L126" s="43">
        <f>IF(A126="","",SUM($K$36:K126))</f>
        <v>12734.722500000002</v>
      </c>
      <c r="N126" s="46"/>
    </row>
    <row r="127" spans="1:14" x14ac:dyDescent="0.2">
      <c r="A127" s="40">
        <f t="shared" si="10"/>
        <v>92</v>
      </c>
      <c r="B127" s="41">
        <f t="shared" si="11"/>
        <v>46235</v>
      </c>
      <c r="C127" s="42">
        <f t="shared" si="12"/>
        <v>5.5E-2</v>
      </c>
      <c r="D127" s="43">
        <f t="shared" si="13"/>
        <v>409.78</v>
      </c>
      <c r="E127" s="43">
        <f t="shared" si="14"/>
        <v>1225.6300000000001</v>
      </c>
      <c r="F127" s="43">
        <f t="shared" si="15"/>
        <v>0</v>
      </c>
      <c r="G127" s="44"/>
      <c r="H127" s="43">
        <f t="shared" si="16"/>
        <v>815.85000000000014</v>
      </c>
      <c r="I127" s="43">
        <f t="shared" si="17"/>
        <v>88590.710000000021</v>
      </c>
      <c r="J127" s="45" t="str">
        <f t="shared" si="18"/>
        <v/>
      </c>
      <c r="K127" s="43">
        <f t="shared" si="19"/>
        <v>102.44499999999999</v>
      </c>
      <c r="L127" s="43">
        <f>IF(A127="","",SUM($K$36:K127))</f>
        <v>12837.167500000001</v>
      </c>
      <c r="N127" s="46"/>
    </row>
    <row r="128" spans="1:14" x14ac:dyDescent="0.2">
      <c r="A128" s="40">
        <f t="shared" si="10"/>
        <v>93</v>
      </c>
      <c r="B128" s="41">
        <f t="shared" si="11"/>
        <v>46266</v>
      </c>
      <c r="C128" s="42">
        <f t="shared" si="12"/>
        <v>5.5E-2</v>
      </c>
      <c r="D128" s="43">
        <f t="shared" si="13"/>
        <v>406.04</v>
      </c>
      <c r="E128" s="43">
        <f t="shared" si="14"/>
        <v>1225.6300000000001</v>
      </c>
      <c r="F128" s="43">
        <f t="shared" si="15"/>
        <v>0</v>
      </c>
      <c r="G128" s="44"/>
      <c r="H128" s="43">
        <f t="shared" si="16"/>
        <v>819.59000000000015</v>
      </c>
      <c r="I128" s="43">
        <f t="shared" si="17"/>
        <v>87771.120000000024</v>
      </c>
      <c r="J128" s="45" t="str">
        <f t="shared" si="18"/>
        <v/>
      </c>
      <c r="K128" s="43">
        <f t="shared" si="19"/>
        <v>101.51</v>
      </c>
      <c r="L128" s="43">
        <f>IF(A128="","",SUM($K$36:K128))</f>
        <v>12938.677500000002</v>
      </c>
      <c r="N128" s="46"/>
    </row>
    <row r="129" spans="1:14" x14ac:dyDescent="0.2">
      <c r="A129" s="40">
        <f t="shared" si="10"/>
        <v>94</v>
      </c>
      <c r="B129" s="41">
        <f t="shared" si="11"/>
        <v>46296</v>
      </c>
      <c r="C129" s="42">
        <f t="shared" si="12"/>
        <v>5.5E-2</v>
      </c>
      <c r="D129" s="43">
        <f t="shared" si="13"/>
        <v>402.28</v>
      </c>
      <c r="E129" s="43">
        <f t="shared" si="14"/>
        <v>1225.6300000000001</v>
      </c>
      <c r="F129" s="43">
        <f t="shared" si="15"/>
        <v>0</v>
      </c>
      <c r="G129" s="44"/>
      <c r="H129" s="43">
        <f t="shared" si="16"/>
        <v>823.35000000000014</v>
      </c>
      <c r="I129" s="43">
        <f t="shared" si="17"/>
        <v>86947.770000000019</v>
      </c>
      <c r="J129" s="45" t="str">
        <f t="shared" si="18"/>
        <v/>
      </c>
      <c r="K129" s="43">
        <f t="shared" si="19"/>
        <v>100.57</v>
      </c>
      <c r="L129" s="43">
        <f>IF(A129="","",SUM($K$36:K129))</f>
        <v>13039.247500000001</v>
      </c>
      <c r="N129" s="46"/>
    </row>
    <row r="130" spans="1:14" x14ac:dyDescent="0.2">
      <c r="A130" s="40">
        <f t="shared" si="10"/>
        <v>95</v>
      </c>
      <c r="B130" s="41">
        <f t="shared" si="11"/>
        <v>46327</v>
      </c>
      <c r="C130" s="42">
        <f t="shared" si="12"/>
        <v>5.5E-2</v>
      </c>
      <c r="D130" s="43">
        <f t="shared" si="13"/>
        <v>398.51</v>
      </c>
      <c r="E130" s="43">
        <f t="shared" si="14"/>
        <v>1225.6300000000001</v>
      </c>
      <c r="F130" s="43">
        <f t="shared" si="15"/>
        <v>0</v>
      </c>
      <c r="G130" s="44"/>
      <c r="H130" s="43">
        <f t="shared" si="16"/>
        <v>827.12000000000012</v>
      </c>
      <c r="I130" s="43">
        <f t="shared" si="17"/>
        <v>86120.650000000023</v>
      </c>
      <c r="J130" s="45" t="str">
        <f t="shared" si="18"/>
        <v/>
      </c>
      <c r="K130" s="43">
        <f t="shared" si="19"/>
        <v>99.627499999999998</v>
      </c>
      <c r="L130" s="43">
        <f>IF(A130="","",SUM($K$36:K130))</f>
        <v>13138.875000000002</v>
      </c>
      <c r="N130" s="46"/>
    </row>
    <row r="131" spans="1:14" x14ac:dyDescent="0.2">
      <c r="A131" s="40">
        <f t="shared" si="10"/>
        <v>96</v>
      </c>
      <c r="B131" s="41">
        <f t="shared" si="11"/>
        <v>46357</v>
      </c>
      <c r="C131" s="42">
        <f t="shared" si="12"/>
        <v>5.5E-2</v>
      </c>
      <c r="D131" s="43">
        <f t="shared" si="13"/>
        <v>394.72</v>
      </c>
      <c r="E131" s="43">
        <f t="shared" si="14"/>
        <v>1225.6300000000001</v>
      </c>
      <c r="F131" s="43">
        <f t="shared" si="15"/>
        <v>0</v>
      </c>
      <c r="G131" s="44"/>
      <c r="H131" s="43">
        <f t="shared" si="16"/>
        <v>830.91000000000008</v>
      </c>
      <c r="I131" s="43">
        <f t="shared" si="17"/>
        <v>85289.74000000002</v>
      </c>
      <c r="J131" s="45">
        <f t="shared" si="18"/>
        <v>8</v>
      </c>
      <c r="K131" s="43">
        <f t="shared" si="19"/>
        <v>98.68</v>
      </c>
      <c r="L131" s="43">
        <f>IF(A131="","",SUM($K$36:K131))</f>
        <v>13237.555000000002</v>
      </c>
      <c r="N131" s="46"/>
    </row>
    <row r="132" spans="1:14" x14ac:dyDescent="0.2">
      <c r="A132" s="40">
        <f t="shared" si="10"/>
        <v>97</v>
      </c>
      <c r="B132" s="41">
        <f t="shared" si="11"/>
        <v>46388</v>
      </c>
      <c r="C132" s="42">
        <f t="shared" si="12"/>
        <v>5.5E-2</v>
      </c>
      <c r="D132" s="43">
        <f t="shared" si="13"/>
        <v>390.91</v>
      </c>
      <c r="E132" s="43">
        <f t="shared" si="14"/>
        <v>1225.6300000000001</v>
      </c>
      <c r="F132" s="43">
        <f t="shared" si="15"/>
        <v>0</v>
      </c>
      <c r="G132" s="44"/>
      <c r="H132" s="43">
        <f t="shared" si="16"/>
        <v>834.72</v>
      </c>
      <c r="I132" s="43">
        <f t="shared" si="17"/>
        <v>84455.020000000019</v>
      </c>
      <c r="J132" s="45" t="str">
        <f t="shared" si="18"/>
        <v/>
      </c>
      <c r="K132" s="43">
        <f t="shared" si="19"/>
        <v>97.727500000000006</v>
      </c>
      <c r="L132" s="43">
        <f>IF(A132="","",SUM($K$36:K132))</f>
        <v>13335.282500000003</v>
      </c>
      <c r="N132" s="46"/>
    </row>
    <row r="133" spans="1:14" x14ac:dyDescent="0.2">
      <c r="A133" s="40">
        <f t="shared" si="10"/>
        <v>98</v>
      </c>
      <c r="B133" s="41">
        <f t="shared" si="11"/>
        <v>46419</v>
      </c>
      <c r="C133" s="42">
        <f t="shared" si="12"/>
        <v>5.5E-2</v>
      </c>
      <c r="D133" s="43">
        <f t="shared" si="13"/>
        <v>387.09</v>
      </c>
      <c r="E133" s="43">
        <f t="shared" si="14"/>
        <v>1225.6300000000001</v>
      </c>
      <c r="F133" s="43">
        <f t="shared" si="15"/>
        <v>0</v>
      </c>
      <c r="G133" s="44"/>
      <c r="H133" s="43">
        <f t="shared" si="16"/>
        <v>838.54000000000019</v>
      </c>
      <c r="I133" s="43">
        <f t="shared" si="17"/>
        <v>83616.480000000025</v>
      </c>
      <c r="J133" s="45" t="str">
        <f t="shared" si="18"/>
        <v/>
      </c>
      <c r="K133" s="43">
        <f t="shared" si="19"/>
        <v>96.772499999999994</v>
      </c>
      <c r="L133" s="43">
        <f>IF(A133="","",SUM($K$36:K133))</f>
        <v>13432.055000000002</v>
      </c>
      <c r="N133" s="46"/>
    </row>
    <row r="134" spans="1:14" x14ac:dyDescent="0.2">
      <c r="A134" s="40">
        <f t="shared" si="10"/>
        <v>99</v>
      </c>
      <c r="B134" s="41">
        <f t="shared" si="11"/>
        <v>46447</v>
      </c>
      <c r="C134" s="42">
        <f t="shared" si="12"/>
        <v>5.5E-2</v>
      </c>
      <c r="D134" s="43">
        <f t="shared" si="13"/>
        <v>383.24</v>
      </c>
      <c r="E134" s="43">
        <f t="shared" si="14"/>
        <v>1225.6300000000001</v>
      </c>
      <c r="F134" s="43">
        <f t="shared" si="15"/>
        <v>0</v>
      </c>
      <c r="G134" s="44"/>
      <c r="H134" s="43">
        <f t="shared" si="16"/>
        <v>842.3900000000001</v>
      </c>
      <c r="I134" s="43">
        <f t="shared" si="17"/>
        <v>82774.090000000026</v>
      </c>
      <c r="J134" s="45" t="str">
        <f t="shared" si="18"/>
        <v/>
      </c>
      <c r="K134" s="43">
        <f t="shared" si="19"/>
        <v>95.81</v>
      </c>
      <c r="L134" s="43">
        <f>IF(A134="","",SUM($K$36:K134))</f>
        <v>13527.865000000002</v>
      </c>
      <c r="N134" s="46"/>
    </row>
    <row r="135" spans="1:14" x14ac:dyDescent="0.2">
      <c r="A135" s="40">
        <f t="shared" si="10"/>
        <v>100</v>
      </c>
      <c r="B135" s="41">
        <f t="shared" si="11"/>
        <v>46478</v>
      </c>
      <c r="C135" s="42">
        <f t="shared" si="12"/>
        <v>5.5E-2</v>
      </c>
      <c r="D135" s="43">
        <f t="shared" si="13"/>
        <v>379.38</v>
      </c>
      <c r="E135" s="43">
        <f t="shared" si="14"/>
        <v>1225.6300000000001</v>
      </c>
      <c r="F135" s="43">
        <f t="shared" si="15"/>
        <v>0</v>
      </c>
      <c r="G135" s="44"/>
      <c r="H135" s="43">
        <f t="shared" si="16"/>
        <v>846.25000000000011</v>
      </c>
      <c r="I135" s="43">
        <f t="shared" si="17"/>
        <v>81927.840000000026</v>
      </c>
      <c r="J135" s="45" t="str">
        <f t="shared" si="18"/>
        <v/>
      </c>
      <c r="K135" s="43">
        <f t="shared" si="19"/>
        <v>94.844999999999999</v>
      </c>
      <c r="L135" s="43">
        <f>IF(A135="","",SUM($K$36:K135))</f>
        <v>13622.710000000001</v>
      </c>
      <c r="N135" s="46"/>
    </row>
    <row r="136" spans="1:14" x14ac:dyDescent="0.2">
      <c r="A136" s="40">
        <f t="shared" si="10"/>
        <v>101</v>
      </c>
      <c r="B136" s="41">
        <f t="shared" si="11"/>
        <v>46508</v>
      </c>
      <c r="C136" s="42">
        <f t="shared" si="12"/>
        <v>5.5E-2</v>
      </c>
      <c r="D136" s="43">
        <f t="shared" si="13"/>
        <v>375.5</v>
      </c>
      <c r="E136" s="43">
        <f t="shared" si="14"/>
        <v>1225.6300000000001</v>
      </c>
      <c r="F136" s="43">
        <f t="shared" si="15"/>
        <v>0</v>
      </c>
      <c r="G136" s="44"/>
      <c r="H136" s="43">
        <f t="shared" si="16"/>
        <v>850.13000000000011</v>
      </c>
      <c r="I136" s="43">
        <f t="shared" si="17"/>
        <v>81077.710000000021</v>
      </c>
      <c r="J136" s="45" t="str">
        <f t="shared" si="18"/>
        <v/>
      </c>
      <c r="K136" s="43">
        <f t="shared" si="19"/>
        <v>93.875</v>
      </c>
      <c r="L136" s="43">
        <f>IF(A136="","",SUM($K$36:K136))</f>
        <v>13716.585000000001</v>
      </c>
      <c r="N136" s="46"/>
    </row>
    <row r="137" spans="1:14" x14ac:dyDescent="0.2">
      <c r="A137" s="40">
        <f t="shared" si="10"/>
        <v>102</v>
      </c>
      <c r="B137" s="41">
        <f t="shared" si="11"/>
        <v>46539</v>
      </c>
      <c r="C137" s="42">
        <f t="shared" si="12"/>
        <v>5.5E-2</v>
      </c>
      <c r="D137" s="43">
        <f t="shared" si="13"/>
        <v>371.61</v>
      </c>
      <c r="E137" s="43">
        <f t="shared" si="14"/>
        <v>1225.6300000000001</v>
      </c>
      <c r="F137" s="43">
        <f t="shared" si="15"/>
        <v>0</v>
      </c>
      <c r="G137" s="44"/>
      <c r="H137" s="43">
        <f t="shared" si="16"/>
        <v>854.0200000000001</v>
      </c>
      <c r="I137" s="43">
        <f t="shared" si="17"/>
        <v>80223.690000000017</v>
      </c>
      <c r="J137" s="45" t="str">
        <f t="shared" si="18"/>
        <v/>
      </c>
      <c r="K137" s="43">
        <f t="shared" si="19"/>
        <v>92.902500000000003</v>
      </c>
      <c r="L137" s="43">
        <f>IF(A137="","",SUM($K$36:K137))</f>
        <v>13809.487500000001</v>
      </c>
      <c r="N137" s="46"/>
    </row>
    <row r="138" spans="1:14" x14ac:dyDescent="0.2">
      <c r="A138" s="40">
        <f t="shared" si="10"/>
        <v>103</v>
      </c>
      <c r="B138" s="41">
        <f t="shared" si="11"/>
        <v>46569</v>
      </c>
      <c r="C138" s="42">
        <f t="shared" si="12"/>
        <v>5.5E-2</v>
      </c>
      <c r="D138" s="43">
        <f t="shared" si="13"/>
        <v>367.69</v>
      </c>
      <c r="E138" s="43">
        <f t="shared" si="14"/>
        <v>1225.6300000000001</v>
      </c>
      <c r="F138" s="43">
        <f t="shared" si="15"/>
        <v>0</v>
      </c>
      <c r="G138" s="44"/>
      <c r="H138" s="43">
        <f t="shared" si="16"/>
        <v>857.94</v>
      </c>
      <c r="I138" s="43">
        <f t="shared" si="17"/>
        <v>79365.750000000015</v>
      </c>
      <c r="J138" s="45" t="str">
        <f t="shared" si="18"/>
        <v/>
      </c>
      <c r="K138" s="43">
        <f t="shared" si="19"/>
        <v>91.922499999999999</v>
      </c>
      <c r="L138" s="43">
        <f>IF(A138="","",SUM($K$36:K138))</f>
        <v>13901.410000000002</v>
      </c>
      <c r="N138" s="46"/>
    </row>
    <row r="139" spans="1:14" x14ac:dyDescent="0.2">
      <c r="A139" s="40">
        <f t="shared" si="10"/>
        <v>104</v>
      </c>
      <c r="B139" s="41">
        <f t="shared" si="11"/>
        <v>46600</v>
      </c>
      <c r="C139" s="42">
        <f t="shared" si="12"/>
        <v>5.5E-2</v>
      </c>
      <c r="D139" s="43">
        <f t="shared" si="13"/>
        <v>363.76</v>
      </c>
      <c r="E139" s="43">
        <f t="shared" si="14"/>
        <v>1225.6300000000001</v>
      </c>
      <c r="F139" s="43">
        <f t="shared" si="15"/>
        <v>0</v>
      </c>
      <c r="G139" s="44"/>
      <c r="H139" s="43">
        <f t="shared" si="16"/>
        <v>861.87000000000012</v>
      </c>
      <c r="I139" s="43">
        <f t="shared" si="17"/>
        <v>78503.880000000019</v>
      </c>
      <c r="J139" s="45" t="str">
        <f t="shared" si="18"/>
        <v/>
      </c>
      <c r="K139" s="43">
        <f t="shared" si="19"/>
        <v>90.94</v>
      </c>
      <c r="L139" s="43">
        <f>IF(A139="","",SUM($K$36:K139))</f>
        <v>13992.350000000002</v>
      </c>
      <c r="N139" s="46"/>
    </row>
    <row r="140" spans="1:14" x14ac:dyDescent="0.2">
      <c r="A140" s="40">
        <f t="shared" si="10"/>
        <v>105</v>
      </c>
      <c r="B140" s="41">
        <f t="shared" si="11"/>
        <v>46631</v>
      </c>
      <c r="C140" s="42">
        <f t="shared" si="12"/>
        <v>5.5E-2</v>
      </c>
      <c r="D140" s="43">
        <f t="shared" si="13"/>
        <v>359.81</v>
      </c>
      <c r="E140" s="43">
        <f t="shared" si="14"/>
        <v>1225.6300000000001</v>
      </c>
      <c r="F140" s="43">
        <f t="shared" si="15"/>
        <v>0</v>
      </c>
      <c r="G140" s="44"/>
      <c r="H140" s="43">
        <f t="shared" si="16"/>
        <v>865.82000000000016</v>
      </c>
      <c r="I140" s="43">
        <f t="shared" si="17"/>
        <v>77638.060000000012</v>
      </c>
      <c r="J140" s="45" t="str">
        <f t="shared" si="18"/>
        <v/>
      </c>
      <c r="K140" s="43">
        <f t="shared" si="19"/>
        <v>89.952500000000001</v>
      </c>
      <c r="L140" s="43">
        <f>IF(A140="","",SUM($K$36:K140))</f>
        <v>14082.302500000002</v>
      </c>
      <c r="N140" s="46"/>
    </row>
    <row r="141" spans="1:14" x14ac:dyDescent="0.2">
      <c r="A141" s="40">
        <f t="shared" si="10"/>
        <v>106</v>
      </c>
      <c r="B141" s="41">
        <f t="shared" si="11"/>
        <v>46661</v>
      </c>
      <c r="C141" s="42">
        <f t="shared" si="12"/>
        <v>5.5E-2</v>
      </c>
      <c r="D141" s="43">
        <f t="shared" si="13"/>
        <v>355.84</v>
      </c>
      <c r="E141" s="43">
        <f t="shared" si="14"/>
        <v>1225.6300000000001</v>
      </c>
      <c r="F141" s="43">
        <f t="shared" si="15"/>
        <v>0</v>
      </c>
      <c r="G141" s="44"/>
      <c r="H141" s="43">
        <f t="shared" si="16"/>
        <v>869.79000000000019</v>
      </c>
      <c r="I141" s="43">
        <f t="shared" si="17"/>
        <v>76768.270000000019</v>
      </c>
      <c r="J141" s="45" t="str">
        <f t="shared" si="18"/>
        <v/>
      </c>
      <c r="K141" s="43">
        <f t="shared" si="19"/>
        <v>88.96</v>
      </c>
      <c r="L141" s="43">
        <f>IF(A141="","",SUM($K$36:K141))</f>
        <v>14171.262500000001</v>
      </c>
      <c r="N141" s="46"/>
    </row>
    <row r="142" spans="1:14" x14ac:dyDescent="0.2">
      <c r="A142" s="40">
        <f t="shared" si="10"/>
        <v>107</v>
      </c>
      <c r="B142" s="41">
        <f t="shared" si="11"/>
        <v>46692</v>
      </c>
      <c r="C142" s="42">
        <f t="shared" si="12"/>
        <v>5.5E-2</v>
      </c>
      <c r="D142" s="43">
        <f t="shared" si="13"/>
        <v>351.85</v>
      </c>
      <c r="E142" s="43">
        <f t="shared" si="14"/>
        <v>1225.6300000000001</v>
      </c>
      <c r="F142" s="43">
        <f t="shared" si="15"/>
        <v>0</v>
      </c>
      <c r="G142" s="44"/>
      <c r="H142" s="43">
        <f t="shared" si="16"/>
        <v>873.78000000000009</v>
      </c>
      <c r="I142" s="43">
        <f t="shared" si="17"/>
        <v>75894.49000000002</v>
      </c>
      <c r="J142" s="45" t="str">
        <f t="shared" si="18"/>
        <v/>
      </c>
      <c r="K142" s="43">
        <f t="shared" si="19"/>
        <v>87.962500000000006</v>
      </c>
      <c r="L142" s="43">
        <f>IF(A142="","",SUM($K$36:K142))</f>
        <v>14259.225</v>
      </c>
      <c r="N142" s="46"/>
    </row>
    <row r="143" spans="1:14" x14ac:dyDescent="0.2">
      <c r="A143" s="40">
        <f t="shared" si="10"/>
        <v>108</v>
      </c>
      <c r="B143" s="41">
        <f t="shared" si="11"/>
        <v>46722</v>
      </c>
      <c r="C143" s="42">
        <f t="shared" si="12"/>
        <v>5.5E-2</v>
      </c>
      <c r="D143" s="43">
        <f t="shared" si="13"/>
        <v>347.85</v>
      </c>
      <c r="E143" s="43">
        <f t="shared" si="14"/>
        <v>1225.6300000000001</v>
      </c>
      <c r="F143" s="43">
        <f t="shared" si="15"/>
        <v>0</v>
      </c>
      <c r="G143" s="44"/>
      <c r="H143" s="43">
        <f t="shared" si="16"/>
        <v>877.78000000000009</v>
      </c>
      <c r="I143" s="43">
        <f t="shared" si="17"/>
        <v>75016.710000000021</v>
      </c>
      <c r="J143" s="45">
        <f t="shared" si="18"/>
        <v>9</v>
      </c>
      <c r="K143" s="43">
        <f t="shared" si="19"/>
        <v>86.962500000000006</v>
      </c>
      <c r="L143" s="43">
        <f>IF(A143="","",SUM($K$36:K143))</f>
        <v>14346.1875</v>
      </c>
      <c r="N143" s="46"/>
    </row>
    <row r="144" spans="1:14" x14ac:dyDescent="0.2">
      <c r="A144" s="40">
        <f t="shared" si="10"/>
        <v>109</v>
      </c>
      <c r="B144" s="41">
        <f t="shared" si="11"/>
        <v>46753</v>
      </c>
      <c r="C144" s="42">
        <f t="shared" si="12"/>
        <v>5.5E-2</v>
      </c>
      <c r="D144" s="43">
        <f t="shared" si="13"/>
        <v>343.83</v>
      </c>
      <c r="E144" s="43">
        <f t="shared" si="14"/>
        <v>1225.6300000000001</v>
      </c>
      <c r="F144" s="43">
        <f t="shared" si="15"/>
        <v>0</v>
      </c>
      <c r="G144" s="44"/>
      <c r="H144" s="43">
        <f t="shared" si="16"/>
        <v>881.80000000000018</v>
      </c>
      <c r="I144" s="43">
        <f t="shared" si="17"/>
        <v>74134.910000000018</v>
      </c>
      <c r="J144" s="45" t="str">
        <f t="shared" si="18"/>
        <v/>
      </c>
      <c r="K144" s="43">
        <f t="shared" si="19"/>
        <v>85.957499999999996</v>
      </c>
      <c r="L144" s="43">
        <f>IF(A144="","",SUM($K$36:K144))</f>
        <v>14432.145</v>
      </c>
      <c r="N144" s="46"/>
    </row>
    <row r="145" spans="1:14" x14ac:dyDescent="0.2">
      <c r="A145" s="40">
        <f t="shared" si="10"/>
        <v>110</v>
      </c>
      <c r="B145" s="41">
        <f t="shared" si="11"/>
        <v>46784</v>
      </c>
      <c r="C145" s="42">
        <f t="shared" si="12"/>
        <v>5.5E-2</v>
      </c>
      <c r="D145" s="43">
        <f t="shared" si="13"/>
        <v>339.79</v>
      </c>
      <c r="E145" s="43">
        <f t="shared" si="14"/>
        <v>1225.6300000000001</v>
      </c>
      <c r="F145" s="43">
        <f t="shared" si="15"/>
        <v>0</v>
      </c>
      <c r="G145" s="44"/>
      <c r="H145" s="43">
        <f t="shared" si="16"/>
        <v>885.84000000000015</v>
      </c>
      <c r="I145" s="43">
        <f t="shared" si="17"/>
        <v>73249.070000000022</v>
      </c>
      <c r="J145" s="45" t="str">
        <f t="shared" si="18"/>
        <v/>
      </c>
      <c r="K145" s="43">
        <f t="shared" si="19"/>
        <v>84.947500000000005</v>
      </c>
      <c r="L145" s="43">
        <f>IF(A145="","",SUM($K$36:K145))</f>
        <v>14517.092500000001</v>
      </c>
      <c r="N145" s="46"/>
    </row>
    <row r="146" spans="1:14" x14ac:dyDescent="0.2">
      <c r="A146" s="40">
        <f t="shared" si="10"/>
        <v>111</v>
      </c>
      <c r="B146" s="41">
        <f t="shared" si="11"/>
        <v>46813</v>
      </c>
      <c r="C146" s="42">
        <f t="shared" si="12"/>
        <v>5.5E-2</v>
      </c>
      <c r="D146" s="43">
        <f t="shared" si="13"/>
        <v>335.72</v>
      </c>
      <c r="E146" s="43">
        <f t="shared" si="14"/>
        <v>1225.6300000000001</v>
      </c>
      <c r="F146" s="43">
        <f t="shared" si="15"/>
        <v>0</v>
      </c>
      <c r="G146" s="44"/>
      <c r="H146" s="43">
        <f t="shared" si="16"/>
        <v>889.91000000000008</v>
      </c>
      <c r="I146" s="43">
        <f t="shared" si="17"/>
        <v>72359.160000000018</v>
      </c>
      <c r="J146" s="45" t="str">
        <f t="shared" si="18"/>
        <v/>
      </c>
      <c r="K146" s="43">
        <f t="shared" si="19"/>
        <v>83.93</v>
      </c>
      <c r="L146" s="43">
        <f>IF(A146="","",SUM($K$36:K146))</f>
        <v>14601.022500000001</v>
      </c>
      <c r="N146" s="46"/>
    </row>
    <row r="147" spans="1:14" x14ac:dyDescent="0.2">
      <c r="A147" s="40">
        <f t="shared" si="10"/>
        <v>112</v>
      </c>
      <c r="B147" s="41">
        <f t="shared" si="11"/>
        <v>46844</v>
      </c>
      <c r="C147" s="42">
        <f t="shared" si="12"/>
        <v>5.5E-2</v>
      </c>
      <c r="D147" s="43">
        <f t="shared" si="13"/>
        <v>331.65</v>
      </c>
      <c r="E147" s="43">
        <f t="shared" si="14"/>
        <v>1225.6300000000001</v>
      </c>
      <c r="F147" s="43">
        <f t="shared" si="15"/>
        <v>0</v>
      </c>
      <c r="G147" s="44"/>
      <c r="H147" s="43">
        <f t="shared" si="16"/>
        <v>893.98000000000013</v>
      </c>
      <c r="I147" s="43">
        <f t="shared" si="17"/>
        <v>71465.180000000022</v>
      </c>
      <c r="J147" s="45" t="str">
        <f t="shared" si="18"/>
        <v/>
      </c>
      <c r="K147" s="43">
        <f t="shared" si="19"/>
        <v>82.912499999999994</v>
      </c>
      <c r="L147" s="43">
        <f>IF(A147="","",SUM($K$36:K147))</f>
        <v>14683.935000000001</v>
      </c>
      <c r="N147" s="46"/>
    </row>
    <row r="148" spans="1:14" x14ac:dyDescent="0.2">
      <c r="A148" s="40">
        <f t="shared" si="10"/>
        <v>113</v>
      </c>
      <c r="B148" s="41">
        <f t="shared" si="11"/>
        <v>46874</v>
      </c>
      <c r="C148" s="42">
        <f t="shared" si="12"/>
        <v>5.5E-2</v>
      </c>
      <c r="D148" s="43">
        <f t="shared" si="13"/>
        <v>327.55</v>
      </c>
      <c r="E148" s="43">
        <f t="shared" si="14"/>
        <v>1225.6300000000001</v>
      </c>
      <c r="F148" s="43">
        <f t="shared" si="15"/>
        <v>0</v>
      </c>
      <c r="G148" s="44"/>
      <c r="H148" s="43">
        <f t="shared" si="16"/>
        <v>898.08000000000015</v>
      </c>
      <c r="I148" s="43">
        <f t="shared" si="17"/>
        <v>70567.10000000002</v>
      </c>
      <c r="J148" s="45" t="str">
        <f t="shared" si="18"/>
        <v/>
      </c>
      <c r="K148" s="43">
        <f t="shared" si="19"/>
        <v>81.887500000000003</v>
      </c>
      <c r="L148" s="43">
        <f>IF(A148="","",SUM($K$36:K148))</f>
        <v>14765.822500000002</v>
      </c>
      <c r="N148" s="46"/>
    </row>
    <row r="149" spans="1:14" x14ac:dyDescent="0.2">
      <c r="A149" s="40">
        <f t="shared" si="10"/>
        <v>114</v>
      </c>
      <c r="B149" s="41">
        <f t="shared" si="11"/>
        <v>46905</v>
      </c>
      <c r="C149" s="42">
        <f t="shared" si="12"/>
        <v>5.5E-2</v>
      </c>
      <c r="D149" s="43">
        <f t="shared" si="13"/>
        <v>323.43</v>
      </c>
      <c r="E149" s="43">
        <f t="shared" si="14"/>
        <v>1225.6300000000001</v>
      </c>
      <c r="F149" s="43">
        <f t="shared" si="15"/>
        <v>0</v>
      </c>
      <c r="G149" s="44"/>
      <c r="H149" s="43">
        <f t="shared" si="16"/>
        <v>902.2</v>
      </c>
      <c r="I149" s="43">
        <f t="shared" si="17"/>
        <v>69664.900000000023</v>
      </c>
      <c r="J149" s="45" t="str">
        <f t="shared" si="18"/>
        <v/>
      </c>
      <c r="K149" s="43">
        <f t="shared" si="19"/>
        <v>80.857500000000002</v>
      </c>
      <c r="L149" s="43">
        <f>IF(A149="","",SUM($K$36:K149))</f>
        <v>14846.680000000002</v>
      </c>
      <c r="N149" s="46"/>
    </row>
    <row r="150" spans="1:14" x14ac:dyDescent="0.2">
      <c r="A150" s="40">
        <f t="shared" si="10"/>
        <v>115</v>
      </c>
      <c r="B150" s="41">
        <f t="shared" si="11"/>
        <v>46935</v>
      </c>
      <c r="C150" s="42">
        <f t="shared" si="12"/>
        <v>5.5E-2</v>
      </c>
      <c r="D150" s="43">
        <f t="shared" si="13"/>
        <v>319.3</v>
      </c>
      <c r="E150" s="43">
        <f t="shared" si="14"/>
        <v>1225.6300000000001</v>
      </c>
      <c r="F150" s="43">
        <f t="shared" si="15"/>
        <v>0</v>
      </c>
      <c r="G150" s="44"/>
      <c r="H150" s="43">
        <f t="shared" si="16"/>
        <v>906.33000000000015</v>
      </c>
      <c r="I150" s="43">
        <f t="shared" si="17"/>
        <v>68758.570000000022</v>
      </c>
      <c r="J150" s="45" t="str">
        <f t="shared" si="18"/>
        <v/>
      </c>
      <c r="K150" s="43">
        <f t="shared" si="19"/>
        <v>79.825000000000003</v>
      </c>
      <c r="L150" s="43">
        <f>IF(A150="","",SUM($K$36:K150))</f>
        <v>14926.505000000003</v>
      </c>
      <c r="N150" s="46"/>
    </row>
    <row r="151" spans="1:14" x14ac:dyDescent="0.2">
      <c r="A151" s="40">
        <f t="shared" si="10"/>
        <v>116</v>
      </c>
      <c r="B151" s="41">
        <f t="shared" si="11"/>
        <v>46966</v>
      </c>
      <c r="C151" s="42">
        <f t="shared" si="12"/>
        <v>5.5E-2</v>
      </c>
      <c r="D151" s="43">
        <f t="shared" si="13"/>
        <v>315.14</v>
      </c>
      <c r="E151" s="43">
        <f t="shared" si="14"/>
        <v>1225.6300000000001</v>
      </c>
      <c r="F151" s="43">
        <f t="shared" si="15"/>
        <v>0</v>
      </c>
      <c r="G151" s="44"/>
      <c r="H151" s="43">
        <f t="shared" si="16"/>
        <v>910.49000000000012</v>
      </c>
      <c r="I151" s="43">
        <f t="shared" si="17"/>
        <v>67848.080000000016</v>
      </c>
      <c r="J151" s="45" t="str">
        <f t="shared" si="18"/>
        <v/>
      </c>
      <c r="K151" s="43">
        <f t="shared" si="19"/>
        <v>78.784999999999997</v>
      </c>
      <c r="L151" s="43">
        <f>IF(A151="","",SUM($K$36:K151))</f>
        <v>15005.290000000003</v>
      </c>
      <c r="N151" s="46"/>
    </row>
    <row r="152" spans="1:14" x14ac:dyDescent="0.2">
      <c r="A152" s="40">
        <f t="shared" si="10"/>
        <v>117</v>
      </c>
      <c r="B152" s="41">
        <f t="shared" si="11"/>
        <v>46997</v>
      </c>
      <c r="C152" s="42">
        <f t="shared" si="12"/>
        <v>5.5E-2</v>
      </c>
      <c r="D152" s="43">
        <f t="shared" si="13"/>
        <v>310.97000000000003</v>
      </c>
      <c r="E152" s="43">
        <f t="shared" si="14"/>
        <v>1225.6300000000001</v>
      </c>
      <c r="F152" s="43">
        <f t="shared" si="15"/>
        <v>0</v>
      </c>
      <c r="G152" s="44"/>
      <c r="H152" s="43">
        <f t="shared" si="16"/>
        <v>914.66000000000008</v>
      </c>
      <c r="I152" s="43">
        <f t="shared" si="17"/>
        <v>66933.420000000013</v>
      </c>
      <c r="J152" s="45" t="str">
        <f t="shared" si="18"/>
        <v/>
      </c>
      <c r="K152" s="43">
        <f t="shared" si="19"/>
        <v>77.742500000000007</v>
      </c>
      <c r="L152" s="43">
        <f>IF(A152="","",SUM($K$36:K152))</f>
        <v>15083.032500000003</v>
      </c>
      <c r="N152" s="46"/>
    </row>
    <row r="153" spans="1:14" x14ac:dyDescent="0.2">
      <c r="A153" s="40">
        <f t="shared" si="10"/>
        <v>118</v>
      </c>
      <c r="B153" s="41">
        <f t="shared" si="11"/>
        <v>47027</v>
      </c>
      <c r="C153" s="42">
        <f t="shared" si="12"/>
        <v>5.5E-2</v>
      </c>
      <c r="D153" s="43">
        <f t="shared" si="13"/>
        <v>306.77999999999997</v>
      </c>
      <c r="E153" s="43">
        <f t="shared" si="14"/>
        <v>1225.6300000000001</v>
      </c>
      <c r="F153" s="43">
        <f t="shared" si="15"/>
        <v>0</v>
      </c>
      <c r="G153" s="44"/>
      <c r="H153" s="43">
        <f t="shared" si="16"/>
        <v>918.85000000000014</v>
      </c>
      <c r="I153" s="43">
        <f t="shared" si="17"/>
        <v>66014.570000000007</v>
      </c>
      <c r="J153" s="45" t="str">
        <f t="shared" si="18"/>
        <v/>
      </c>
      <c r="K153" s="43">
        <f t="shared" si="19"/>
        <v>76.694999999999993</v>
      </c>
      <c r="L153" s="43">
        <f>IF(A153="","",SUM($K$36:K153))</f>
        <v>15159.727500000003</v>
      </c>
      <c r="N153" s="46"/>
    </row>
    <row r="154" spans="1:14" x14ac:dyDescent="0.2">
      <c r="A154" s="40">
        <f t="shared" si="10"/>
        <v>119</v>
      </c>
      <c r="B154" s="41">
        <f t="shared" si="11"/>
        <v>47058</v>
      </c>
      <c r="C154" s="42">
        <f t="shared" si="12"/>
        <v>5.5E-2</v>
      </c>
      <c r="D154" s="43">
        <f t="shared" si="13"/>
        <v>302.57</v>
      </c>
      <c r="E154" s="43">
        <f t="shared" si="14"/>
        <v>1225.6300000000001</v>
      </c>
      <c r="F154" s="43">
        <f t="shared" si="15"/>
        <v>0</v>
      </c>
      <c r="G154" s="44"/>
      <c r="H154" s="43">
        <f t="shared" si="16"/>
        <v>923.06000000000017</v>
      </c>
      <c r="I154" s="43">
        <f t="shared" si="17"/>
        <v>65091.510000000009</v>
      </c>
      <c r="J154" s="45" t="str">
        <f t="shared" si="18"/>
        <v/>
      </c>
      <c r="K154" s="43">
        <f t="shared" si="19"/>
        <v>75.642499999999998</v>
      </c>
      <c r="L154" s="43">
        <f>IF(A154="","",SUM($K$36:K154))</f>
        <v>15235.370000000003</v>
      </c>
      <c r="N154" s="46"/>
    </row>
    <row r="155" spans="1:14" x14ac:dyDescent="0.2">
      <c r="A155" s="40">
        <f t="shared" si="10"/>
        <v>120</v>
      </c>
      <c r="B155" s="41">
        <f t="shared" si="11"/>
        <v>47088</v>
      </c>
      <c r="C155" s="42">
        <f t="shared" si="12"/>
        <v>5.5E-2</v>
      </c>
      <c r="D155" s="43">
        <f t="shared" si="13"/>
        <v>298.33999999999997</v>
      </c>
      <c r="E155" s="43">
        <f t="shared" si="14"/>
        <v>1225.6300000000001</v>
      </c>
      <c r="F155" s="43">
        <f t="shared" si="15"/>
        <v>0</v>
      </c>
      <c r="G155" s="44"/>
      <c r="H155" s="43">
        <f t="shared" si="16"/>
        <v>927.29000000000019</v>
      </c>
      <c r="I155" s="43">
        <f t="shared" si="17"/>
        <v>64164.220000000008</v>
      </c>
      <c r="J155" s="45">
        <f t="shared" si="18"/>
        <v>10</v>
      </c>
      <c r="K155" s="43">
        <f t="shared" si="19"/>
        <v>74.584999999999994</v>
      </c>
      <c r="L155" s="43">
        <f>IF(A155="","",SUM($K$36:K155))</f>
        <v>15309.955000000002</v>
      </c>
      <c r="N155" s="46"/>
    </row>
    <row r="156" spans="1:14" x14ac:dyDescent="0.2">
      <c r="A156" s="40">
        <f t="shared" si="10"/>
        <v>121</v>
      </c>
      <c r="B156" s="41">
        <f t="shared" si="11"/>
        <v>47119</v>
      </c>
      <c r="C156" s="42">
        <f t="shared" si="12"/>
        <v>5.5E-2</v>
      </c>
      <c r="D156" s="43">
        <f t="shared" si="13"/>
        <v>294.08999999999997</v>
      </c>
      <c r="E156" s="43">
        <f t="shared" si="14"/>
        <v>1225.6300000000001</v>
      </c>
      <c r="F156" s="43">
        <f t="shared" si="15"/>
        <v>0</v>
      </c>
      <c r="G156" s="44"/>
      <c r="H156" s="43">
        <f t="shared" si="16"/>
        <v>931.54000000000019</v>
      </c>
      <c r="I156" s="43">
        <f t="shared" si="17"/>
        <v>63232.680000000008</v>
      </c>
      <c r="J156" s="45" t="str">
        <f t="shared" si="18"/>
        <v/>
      </c>
      <c r="K156" s="43">
        <f t="shared" si="19"/>
        <v>73.522499999999994</v>
      </c>
      <c r="L156" s="43">
        <f>IF(A156="","",SUM($K$36:K156))</f>
        <v>15383.477500000001</v>
      </c>
      <c r="N156" s="46"/>
    </row>
    <row r="157" spans="1:14" x14ac:dyDescent="0.2">
      <c r="A157" s="40">
        <f t="shared" si="10"/>
        <v>122</v>
      </c>
      <c r="B157" s="41">
        <f t="shared" si="11"/>
        <v>47150</v>
      </c>
      <c r="C157" s="42">
        <f t="shared" si="12"/>
        <v>5.5E-2</v>
      </c>
      <c r="D157" s="43">
        <f t="shared" si="13"/>
        <v>289.82</v>
      </c>
      <c r="E157" s="43">
        <f t="shared" si="14"/>
        <v>1225.6300000000001</v>
      </c>
      <c r="F157" s="43">
        <f t="shared" si="15"/>
        <v>0</v>
      </c>
      <c r="G157" s="44"/>
      <c r="H157" s="43">
        <f t="shared" si="16"/>
        <v>935.81000000000017</v>
      </c>
      <c r="I157" s="43">
        <f t="shared" si="17"/>
        <v>62296.87000000001</v>
      </c>
      <c r="J157" s="45" t="str">
        <f t="shared" si="18"/>
        <v/>
      </c>
      <c r="K157" s="43">
        <f t="shared" si="19"/>
        <v>72.454999999999998</v>
      </c>
      <c r="L157" s="43">
        <f>IF(A157="","",SUM($K$36:K157))</f>
        <v>15455.932500000001</v>
      </c>
      <c r="N157" s="46"/>
    </row>
    <row r="158" spans="1:14" x14ac:dyDescent="0.2">
      <c r="A158" s="40">
        <f t="shared" si="10"/>
        <v>123</v>
      </c>
      <c r="B158" s="41">
        <f t="shared" si="11"/>
        <v>47178</v>
      </c>
      <c r="C158" s="42">
        <f t="shared" si="12"/>
        <v>5.5E-2</v>
      </c>
      <c r="D158" s="43">
        <f t="shared" si="13"/>
        <v>285.52999999999997</v>
      </c>
      <c r="E158" s="43">
        <f t="shared" si="14"/>
        <v>1225.6300000000001</v>
      </c>
      <c r="F158" s="43">
        <f t="shared" si="15"/>
        <v>0</v>
      </c>
      <c r="G158" s="44"/>
      <c r="H158" s="43">
        <f t="shared" si="16"/>
        <v>940.10000000000014</v>
      </c>
      <c r="I158" s="43">
        <f t="shared" si="17"/>
        <v>61356.770000000011</v>
      </c>
      <c r="J158" s="45" t="str">
        <f t="shared" si="18"/>
        <v/>
      </c>
      <c r="K158" s="43">
        <f t="shared" si="19"/>
        <v>71.382499999999993</v>
      </c>
      <c r="L158" s="43">
        <f>IF(A158="","",SUM($K$36:K158))</f>
        <v>15527.315000000001</v>
      </c>
      <c r="N158" s="46"/>
    </row>
    <row r="159" spans="1:14" x14ac:dyDescent="0.2">
      <c r="A159" s="40">
        <f t="shared" si="10"/>
        <v>124</v>
      </c>
      <c r="B159" s="41">
        <f t="shared" si="11"/>
        <v>47209</v>
      </c>
      <c r="C159" s="42">
        <f t="shared" si="12"/>
        <v>5.5E-2</v>
      </c>
      <c r="D159" s="43">
        <f t="shared" si="13"/>
        <v>281.22000000000003</v>
      </c>
      <c r="E159" s="43">
        <f t="shared" si="14"/>
        <v>1225.6300000000001</v>
      </c>
      <c r="F159" s="43">
        <f t="shared" si="15"/>
        <v>0</v>
      </c>
      <c r="G159" s="44"/>
      <c r="H159" s="43">
        <f t="shared" si="16"/>
        <v>944.41000000000008</v>
      </c>
      <c r="I159" s="43">
        <f t="shared" si="17"/>
        <v>60412.360000000008</v>
      </c>
      <c r="J159" s="45" t="str">
        <f t="shared" si="18"/>
        <v/>
      </c>
      <c r="K159" s="43">
        <f t="shared" si="19"/>
        <v>70.305000000000007</v>
      </c>
      <c r="L159" s="43">
        <f>IF(A159="","",SUM($K$36:K159))</f>
        <v>15597.62</v>
      </c>
      <c r="N159" s="46"/>
    </row>
    <row r="160" spans="1:14" x14ac:dyDescent="0.2">
      <c r="A160" s="40">
        <f t="shared" si="10"/>
        <v>125</v>
      </c>
      <c r="B160" s="41">
        <f t="shared" si="11"/>
        <v>47239</v>
      </c>
      <c r="C160" s="42">
        <f t="shared" si="12"/>
        <v>5.5E-2</v>
      </c>
      <c r="D160" s="43">
        <f t="shared" si="13"/>
        <v>276.89</v>
      </c>
      <c r="E160" s="43">
        <f t="shared" si="14"/>
        <v>1225.6300000000001</v>
      </c>
      <c r="F160" s="43">
        <f t="shared" si="15"/>
        <v>0</v>
      </c>
      <c r="G160" s="44"/>
      <c r="H160" s="43">
        <f t="shared" si="16"/>
        <v>948.74000000000012</v>
      </c>
      <c r="I160" s="43">
        <f t="shared" si="17"/>
        <v>59463.62000000001</v>
      </c>
      <c r="J160" s="45" t="str">
        <f t="shared" si="18"/>
        <v/>
      </c>
      <c r="K160" s="43">
        <f t="shared" si="19"/>
        <v>69.222499999999997</v>
      </c>
      <c r="L160" s="43">
        <f>IF(A160="","",SUM($K$36:K160))</f>
        <v>15666.842500000001</v>
      </c>
      <c r="N160" s="46"/>
    </row>
    <row r="161" spans="1:14" x14ac:dyDescent="0.2">
      <c r="A161" s="40">
        <f t="shared" si="10"/>
        <v>126</v>
      </c>
      <c r="B161" s="41">
        <f t="shared" si="11"/>
        <v>47270</v>
      </c>
      <c r="C161" s="42">
        <f t="shared" si="12"/>
        <v>5.5E-2</v>
      </c>
      <c r="D161" s="43">
        <f t="shared" si="13"/>
        <v>272.54000000000002</v>
      </c>
      <c r="E161" s="43">
        <f t="shared" si="14"/>
        <v>1225.6300000000001</v>
      </c>
      <c r="F161" s="43">
        <f t="shared" si="15"/>
        <v>0</v>
      </c>
      <c r="G161" s="44"/>
      <c r="H161" s="43">
        <f t="shared" si="16"/>
        <v>953.09000000000015</v>
      </c>
      <c r="I161" s="43">
        <f t="shared" si="17"/>
        <v>58510.530000000013</v>
      </c>
      <c r="J161" s="45" t="str">
        <f t="shared" si="18"/>
        <v/>
      </c>
      <c r="K161" s="43">
        <f t="shared" si="19"/>
        <v>68.135000000000005</v>
      </c>
      <c r="L161" s="43">
        <f>IF(A161="","",SUM($K$36:K161))</f>
        <v>15734.977500000001</v>
      </c>
      <c r="N161" s="46"/>
    </row>
    <row r="162" spans="1:14" x14ac:dyDescent="0.2">
      <c r="A162" s="40">
        <f t="shared" si="10"/>
        <v>127</v>
      </c>
      <c r="B162" s="41">
        <f t="shared" si="11"/>
        <v>47300</v>
      </c>
      <c r="C162" s="42">
        <f t="shared" si="12"/>
        <v>5.5E-2</v>
      </c>
      <c r="D162" s="43">
        <f t="shared" si="13"/>
        <v>268.17</v>
      </c>
      <c r="E162" s="43">
        <f t="shared" si="14"/>
        <v>1225.6300000000001</v>
      </c>
      <c r="F162" s="43">
        <f t="shared" si="15"/>
        <v>0</v>
      </c>
      <c r="G162" s="44"/>
      <c r="H162" s="43">
        <f t="shared" si="16"/>
        <v>957.46</v>
      </c>
      <c r="I162" s="43">
        <f t="shared" si="17"/>
        <v>57553.070000000014</v>
      </c>
      <c r="J162" s="45" t="str">
        <f t="shared" si="18"/>
        <v/>
      </c>
      <c r="K162" s="43">
        <f t="shared" si="19"/>
        <v>67.042500000000004</v>
      </c>
      <c r="L162" s="43">
        <f>IF(A162="","",SUM($K$36:K162))</f>
        <v>15802.02</v>
      </c>
      <c r="N162" s="46"/>
    </row>
    <row r="163" spans="1:14" x14ac:dyDescent="0.2">
      <c r="A163" s="40">
        <f t="shared" si="10"/>
        <v>128</v>
      </c>
      <c r="B163" s="41">
        <f t="shared" si="11"/>
        <v>47331</v>
      </c>
      <c r="C163" s="42">
        <f t="shared" si="12"/>
        <v>5.5E-2</v>
      </c>
      <c r="D163" s="43">
        <f t="shared" si="13"/>
        <v>263.77999999999997</v>
      </c>
      <c r="E163" s="43">
        <f t="shared" si="14"/>
        <v>1225.6300000000001</v>
      </c>
      <c r="F163" s="43">
        <f t="shared" si="15"/>
        <v>0</v>
      </c>
      <c r="G163" s="44"/>
      <c r="H163" s="43">
        <f t="shared" si="16"/>
        <v>961.85000000000014</v>
      </c>
      <c r="I163" s="43">
        <f t="shared" si="17"/>
        <v>56591.220000000016</v>
      </c>
      <c r="J163" s="45" t="str">
        <f t="shared" si="18"/>
        <v/>
      </c>
      <c r="K163" s="43">
        <f t="shared" si="19"/>
        <v>65.944999999999993</v>
      </c>
      <c r="L163" s="43">
        <f>IF(A163="","",SUM($K$36:K163))</f>
        <v>15867.965</v>
      </c>
      <c r="N163" s="46"/>
    </row>
    <row r="164" spans="1:14" x14ac:dyDescent="0.2">
      <c r="A164" s="40">
        <f t="shared" ref="A164:A227" si="20">IF(I163="","",IF(OR(A163&gt;=nper,ROUND(I163,2)&lt;=0),"",A163+1))</f>
        <v>129</v>
      </c>
      <c r="B164" s="41">
        <f t="shared" ref="B164:B227" si="21">IF(A164="","",IF(OR(periods_per_year=26,periods_per_year=52),IF(periods_per_year=26,IF(A164=1,fpdate,B163+14),IF(periods_per_year=52,IF(A164=1,fpdate,B163+7),"n/a")),IF(periods_per_year=24,DATE(YEAR(fpdate),MONTH(fpdate)+(A164-1)/2+IF(AND(DAY(fpdate)&gt;=15,MOD(A164,2)=0),1,0),IF(MOD(A164,2)=0,IF(DAY(fpdate)&gt;=15,DAY(fpdate)-14,DAY(fpdate)+14),DAY(fpdate))),IF(DAY(DATE(YEAR(fpdate),MONTH(fpdate)+A164-1,DAY(fpdate)))&lt;&gt;DAY(fpdate),DATE(YEAR(fpdate),MONTH(fpdate)+A164,0),DATE(YEAR(fpdate),MONTH(fpdate)+A164-1,DAY(fpdate))))))</f>
        <v>47362</v>
      </c>
      <c r="C164" s="42">
        <f t="shared" ref="C164:C227" si="22">IF(A164="","",IF(variable,IF(A164&lt;$L$6*periods_per_year,start_rate,IF($L$10&gt;=0,MIN($L$7,start_rate+$L$10*ROUNDUP((A164-$L$6*periods_per_year)/$L$9,0)),MAX($L$8,start_rate+$L$10*ROUNDUP((A164-$L$6*periods_per_year)/$L$9,0)))),start_rate))</f>
        <v>5.5E-2</v>
      </c>
      <c r="D164" s="43">
        <f t="shared" ref="D164:D227" si="23">IF(A164="","",ROUND((((1+C164/CP)^(CP/periods_per_year))-1)*I163,2))</f>
        <v>259.38</v>
      </c>
      <c r="E164" s="43">
        <f t="shared" ref="E164:E227" si="24">IF(A164="","",IF(A164=nper,I163+D164,MIN(I163+D164,IF(C164=C163,E163,IF($D$10="Acc Bi-Weekly",ROUND((-PMT(((1+C164/CP)^(CP/12))-1,(nper-A164+1)*12/26,I163))/2,2),IF($D$10="Acc Weekly",ROUND((-PMT(((1+C164/CP)^(CP/12))-1,(nper-A164+1)*12/52,I163))/4,2),ROUND(-PMT(((1+C164/CP)^(CP/periods_per_year))-1,nper-A164+1,I163),2)))))))</f>
        <v>1225.6300000000001</v>
      </c>
      <c r="F164" s="43">
        <f t="shared" ref="F164:F227" si="25">IF(A164="","",IF(I163&lt;=E164,0,IF(IF(MOD(A164,int)=0,$D$20,0)+E164&gt;=I163+D164,I163+D164-E164,IF(MOD(A164,int)=0,$D$20,0)+IF(IF(MOD(A164,int)=0,$D$20,0)+IF(MOD(A164-$D$23,periods_per_year)=0,$D$22,0)+E164&lt;I163+D164,IF(MOD(A164-$D$23,periods_per_year)=0,$D$22,0),I163+D164-IF(MOD(A164,int)=0,$D$20,0)-E164))))</f>
        <v>0</v>
      </c>
      <c r="G164" s="44"/>
      <c r="H164" s="43">
        <f t="shared" ref="H164:H227" si="26">IF(A164="","",E164-D164+G164+IF(F164="",0,F164))</f>
        <v>966.25000000000011</v>
      </c>
      <c r="I164" s="43">
        <f t="shared" ref="I164:I227" si="27">IF(A164="","",I163-H164)</f>
        <v>55624.970000000016</v>
      </c>
      <c r="J164" s="45" t="str">
        <f t="shared" ref="J164:J227" si="28">IF(A164="","",IF(MOD(A164,periods_per_year)=0,A164/periods_per_year,""))</f>
        <v/>
      </c>
      <c r="K164" s="43">
        <f t="shared" ref="K164:K227" si="29">IF(A164="","",$L$28*D164)</f>
        <v>64.844999999999999</v>
      </c>
      <c r="L164" s="43">
        <f>IF(A164="","",SUM($K$36:K164))</f>
        <v>15932.81</v>
      </c>
      <c r="N164" s="46"/>
    </row>
    <row r="165" spans="1:14" x14ac:dyDescent="0.2">
      <c r="A165" s="40">
        <f t="shared" si="20"/>
        <v>130</v>
      </c>
      <c r="B165" s="41">
        <f t="shared" si="21"/>
        <v>47392</v>
      </c>
      <c r="C165" s="42">
        <f t="shared" si="22"/>
        <v>5.5E-2</v>
      </c>
      <c r="D165" s="43">
        <f t="shared" si="23"/>
        <v>254.95</v>
      </c>
      <c r="E165" s="43">
        <f t="shared" si="24"/>
        <v>1225.6300000000001</v>
      </c>
      <c r="F165" s="43">
        <f t="shared" si="25"/>
        <v>0</v>
      </c>
      <c r="G165" s="44"/>
      <c r="H165" s="43">
        <f t="shared" si="26"/>
        <v>970.68000000000006</v>
      </c>
      <c r="I165" s="43">
        <f t="shared" si="27"/>
        <v>54654.290000000015</v>
      </c>
      <c r="J165" s="45" t="str">
        <f t="shared" si="28"/>
        <v/>
      </c>
      <c r="K165" s="43">
        <f t="shared" si="29"/>
        <v>63.737499999999997</v>
      </c>
      <c r="L165" s="43">
        <f>IF(A165="","",SUM($K$36:K165))</f>
        <v>15996.547499999999</v>
      </c>
      <c r="N165" s="46"/>
    </row>
    <row r="166" spans="1:14" x14ac:dyDescent="0.2">
      <c r="A166" s="40">
        <f t="shared" si="20"/>
        <v>131</v>
      </c>
      <c r="B166" s="41">
        <f t="shared" si="21"/>
        <v>47423</v>
      </c>
      <c r="C166" s="42">
        <f t="shared" si="22"/>
        <v>5.5E-2</v>
      </c>
      <c r="D166" s="43">
        <f t="shared" si="23"/>
        <v>250.5</v>
      </c>
      <c r="E166" s="43">
        <f t="shared" si="24"/>
        <v>1225.6300000000001</v>
      </c>
      <c r="F166" s="43">
        <f t="shared" si="25"/>
        <v>0</v>
      </c>
      <c r="G166" s="44"/>
      <c r="H166" s="43">
        <f t="shared" si="26"/>
        <v>975.13000000000011</v>
      </c>
      <c r="I166" s="43">
        <f t="shared" si="27"/>
        <v>53679.160000000018</v>
      </c>
      <c r="J166" s="45" t="str">
        <f t="shared" si="28"/>
        <v/>
      </c>
      <c r="K166" s="43">
        <f t="shared" si="29"/>
        <v>62.625</v>
      </c>
      <c r="L166" s="43">
        <f>IF(A166="","",SUM($K$36:K166))</f>
        <v>16059.172499999999</v>
      </c>
      <c r="N166" s="46"/>
    </row>
    <row r="167" spans="1:14" x14ac:dyDescent="0.2">
      <c r="A167" s="40">
        <f t="shared" si="20"/>
        <v>132</v>
      </c>
      <c r="B167" s="41">
        <f t="shared" si="21"/>
        <v>47453</v>
      </c>
      <c r="C167" s="42">
        <f t="shared" si="22"/>
        <v>5.5E-2</v>
      </c>
      <c r="D167" s="43">
        <f t="shared" si="23"/>
        <v>246.03</v>
      </c>
      <c r="E167" s="43">
        <f t="shared" si="24"/>
        <v>1225.6300000000001</v>
      </c>
      <c r="F167" s="43">
        <f t="shared" si="25"/>
        <v>0</v>
      </c>
      <c r="G167" s="44"/>
      <c r="H167" s="43">
        <f t="shared" si="26"/>
        <v>979.60000000000014</v>
      </c>
      <c r="I167" s="43">
        <f t="shared" si="27"/>
        <v>52699.560000000019</v>
      </c>
      <c r="J167" s="45">
        <f t="shared" si="28"/>
        <v>11</v>
      </c>
      <c r="K167" s="43">
        <f t="shared" si="29"/>
        <v>61.5075</v>
      </c>
      <c r="L167" s="43">
        <f>IF(A167="","",SUM($K$36:K167))</f>
        <v>16120.679999999998</v>
      </c>
      <c r="N167" s="46"/>
    </row>
    <row r="168" spans="1:14" x14ac:dyDescent="0.2">
      <c r="A168" s="40">
        <f t="shared" si="20"/>
        <v>133</v>
      </c>
      <c r="B168" s="41">
        <f t="shared" si="21"/>
        <v>47484</v>
      </c>
      <c r="C168" s="42">
        <f t="shared" si="22"/>
        <v>5.5E-2</v>
      </c>
      <c r="D168" s="43">
        <f t="shared" si="23"/>
        <v>241.54</v>
      </c>
      <c r="E168" s="43">
        <f t="shared" si="24"/>
        <v>1225.6300000000001</v>
      </c>
      <c r="F168" s="43">
        <f t="shared" si="25"/>
        <v>0</v>
      </c>
      <c r="G168" s="44"/>
      <c r="H168" s="43">
        <f t="shared" si="26"/>
        <v>984.09000000000015</v>
      </c>
      <c r="I168" s="43">
        <f t="shared" si="27"/>
        <v>51715.470000000016</v>
      </c>
      <c r="J168" s="45" t="str">
        <f t="shared" si="28"/>
        <v/>
      </c>
      <c r="K168" s="43">
        <f t="shared" si="29"/>
        <v>60.384999999999998</v>
      </c>
      <c r="L168" s="43">
        <f>IF(A168="","",SUM($K$36:K168))</f>
        <v>16181.064999999999</v>
      </c>
      <c r="N168" s="46"/>
    </row>
    <row r="169" spans="1:14" x14ac:dyDescent="0.2">
      <c r="A169" s="40">
        <f t="shared" si="20"/>
        <v>134</v>
      </c>
      <c r="B169" s="41">
        <f t="shared" si="21"/>
        <v>47515</v>
      </c>
      <c r="C169" s="42">
        <f t="shared" si="22"/>
        <v>5.5E-2</v>
      </c>
      <c r="D169" s="43">
        <f t="shared" si="23"/>
        <v>237.03</v>
      </c>
      <c r="E169" s="43">
        <f t="shared" si="24"/>
        <v>1225.6300000000001</v>
      </c>
      <c r="F169" s="43">
        <f t="shared" si="25"/>
        <v>0</v>
      </c>
      <c r="G169" s="44"/>
      <c r="H169" s="43">
        <f t="shared" si="26"/>
        <v>988.60000000000014</v>
      </c>
      <c r="I169" s="43">
        <f t="shared" si="27"/>
        <v>50726.870000000017</v>
      </c>
      <c r="J169" s="45" t="str">
        <f t="shared" si="28"/>
        <v/>
      </c>
      <c r="K169" s="43">
        <f t="shared" si="29"/>
        <v>59.2575</v>
      </c>
      <c r="L169" s="43">
        <f>IF(A169="","",SUM($K$36:K169))</f>
        <v>16240.322499999998</v>
      </c>
      <c r="N169" s="46"/>
    </row>
    <row r="170" spans="1:14" x14ac:dyDescent="0.2">
      <c r="A170" s="40">
        <f t="shared" si="20"/>
        <v>135</v>
      </c>
      <c r="B170" s="41">
        <f t="shared" si="21"/>
        <v>47543</v>
      </c>
      <c r="C170" s="42">
        <f t="shared" si="22"/>
        <v>5.5E-2</v>
      </c>
      <c r="D170" s="43">
        <f t="shared" si="23"/>
        <v>232.5</v>
      </c>
      <c r="E170" s="43">
        <f t="shared" si="24"/>
        <v>1225.6300000000001</v>
      </c>
      <c r="F170" s="43">
        <f t="shared" si="25"/>
        <v>0</v>
      </c>
      <c r="G170" s="44"/>
      <c r="H170" s="43">
        <f t="shared" si="26"/>
        <v>993.13000000000011</v>
      </c>
      <c r="I170" s="43">
        <f t="shared" si="27"/>
        <v>49733.74000000002</v>
      </c>
      <c r="J170" s="45" t="str">
        <f t="shared" si="28"/>
        <v/>
      </c>
      <c r="K170" s="43">
        <f t="shared" si="29"/>
        <v>58.125</v>
      </c>
      <c r="L170" s="43">
        <f>IF(A170="","",SUM($K$36:K170))</f>
        <v>16298.447499999998</v>
      </c>
      <c r="N170" s="46"/>
    </row>
    <row r="171" spans="1:14" x14ac:dyDescent="0.2">
      <c r="A171" s="40">
        <f t="shared" si="20"/>
        <v>136</v>
      </c>
      <c r="B171" s="41">
        <f t="shared" si="21"/>
        <v>47574</v>
      </c>
      <c r="C171" s="42">
        <f t="shared" si="22"/>
        <v>5.5E-2</v>
      </c>
      <c r="D171" s="43">
        <f t="shared" si="23"/>
        <v>227.95</v>
      </c>
      <c r="E171" s="43">
        <f t="shared" si="24"/>
        <v>1225.6300000000001</v>
      </c>
      <c r="F171" s="43">
        <f t="shared" si="25"/>
        <v>0</v>
      </c>
      <c r="G171" s="44"/>
      <c r="H171" s="43">
        <f t="shared" si="26"/>
        <v>997.68000000000006</v>
      </c>
      <c r="I171" s="43">
        <f t="shared" si="27"/>
        <v>48736.060000000019</v>
      </c>
      <c r="J171" s="45" t="str">
        <f t="shared" si="28"/>
        <v/>
      </c>
      <c r="K171" s="43">
        <f t="shared" si="29"/>
        <v>56.987499999999997</v>
      </c>
      <c r="L171" s="43">
        <f>IF(A171="","",SUM($K$36:K171))</f>
        <v>16355.434999999998</v>
      </c>
      <c r="N171" s="46"/>
    </row>
    <row r="172" spans="1:14" x14ac:dyDescent="0.2">
      <c r="A172" s="40">
        <f t="shared" si="20"/>
        <v>137</v>
      </c>
      <c r="B172" s="41">
        <f t="shared" si="21"/>
        <v>47604</v>
      </c>
      <c r="C172" s="42">
        <f t="shared" si="22"/>
        <v>5.5E-2</v>
      </c>
      <c r="D172" s="43">
        <f t="shared" si="23"/>
        <v>223.37</v>
      </c>
      <c r="E172" s="43">
        <f t="shared" si="24"/>
        <v>1225.6300000000001</v>
      </c>
      <c r="F172" s="43">
        <f t="shared" si="25"/>
        <v>0</v>
      </c>
      <c r="G172" s="44"/>
      <c r="H172" s="43">
        <f t="shared" si="26"/>
        <v>1002.2600000000001</v>
      </c>
      <c r="I172" s="43">
        <f t="shared" si="27"/>
        <v>47733.800000000017</v>
      </c>
      <c r="J172" s="45" t="str">
        <f t="shared" si="28"/>
        <v/>
      </c>
      <c r="K172" s="43">
        <f t="shared" si="29"/>
        <v>55.842500000000001</v>
      </c>
      <c r="L172" s="43">
        <f>IF(A172="","",SUM($K$36:K172))</f>
        <v>16411.277499999997</v>
      </c>
      <c r="N172" s="46"/>
    </row>
    <row r="173" spans="1:14" x14ac:dyDescent="0.2">
      <c r="A173" s="40">
        <f t="shared" si="20"/>
        <v>138</v>
      </c>
      <c r="B173" s="41">
        <f t="shared" si="21"/>
        <v>47635</v>
      </c>
      <c r="C173" s="42">
        <f t="shared" si="22"/>
        <v>5.5E-2</v>
      </c>
      <c r="D173" s="43">
        <f t="shared" si="23"/>
        <v>218.78</v>
      </c>
      <c r="E173" s="43">
        <f t="shared" si="24"/>
        <v>1225.6300000000001</v>
      </c>
      <c r="F173" s="43">
        <f t="shared" si="25"/>
        <v>0</v>
      </c>
      <c r="G173" s="44"/>
      <c r="H173" s="43">
        <f t="shared" si="26"/>
        <v>1006.8500000000001</v>
      </c>
      <c r="I173" s="43">
        <f t="shared" si="27"/>
        <v>46726.950000000019</v>
      </c>
      <c r="J173" s="45" t="str">
        <f t="shared" si="28"/>
        <v/>
      </c>
      <c r="K173" s="43">
        <f t="shared" si="29"/>
        <v>54.695</v>
      </c>
      <c r="L173" s="43">
        <f>IF(A173="","",SUM($K$36:K173))</f>
        <v>16465.972499999996</v>
      </c>
      <c r="N173" s="46"/>
    </row>
    <row r="174" spans="1:14" x14ac:dyDescent="0.2">
      <c r="A174" s="40">
        <f t="shared" si="20"/>
        <v>139</v>
      </c>
      <c r="B174" s="41">
        <f t="shared" si="21"/>
        <v>47665</v>
      </c>
      <c r="C174" s="42">
        <f t="shared" si="22"/>
        <v>5.5E-2</v>
      </c>
      <c r="D174" s="43">
        <f t="shared" si="23"/>
        <v>214.17</v>
      </c>
      <c r="E174" s="43">
        <f t="shared" si="24"/>
        <v>1225.6300000000001</v>
      </c>
      <c r="F174" s="43">
        <f t="shared" si="25"/>
        <v>0</v>
      </c>
      <c r="G174" s="44"/>
      <c r="H174" s="43">
        <f t="shared" si="26"/>
        <v>1011.4600000000002</v>
      </c>
      <c r="I174" s="43">
        <f t="shared" si="27"/>
        <v>45715.49000000002</v>
      </c>
      <c r="J174" s="45" t="str">
        <f t="shared" si="28"/>
        <v/>
      </c>
      <c r="K174" s="43">
        <f t="shared" si="29"/>
        <v>53.542499999999997</v>
      </c>
      <c r="L174" s="43">
        <f>IF(A174="","",SUM($K$36:K174))</f>
        <v>16519.514999999996</v>
      </c>
      <c r="N174" s="46"/>
    </row>
    <row r="175" spans="1:14" x14ac:dyDescent="0.2">
      <c r="A175" s="40">
        <f t="shared" si="20"/>
        <v>140</v>
      </c>
      <c r="B175" s="41">
        <f t="shared" si="21"/>
        <v>47696</v>
      </c>
      <c r="C175" s="42">
        <f t="shared" si="22"/>
        <v>5.5E-2</v>
      </c>
      <c r="D175" s="43">
        <f t="shared" si="23"/>
        <v>209.53</v>
      </c>
      <c r="E175" s="43">
        <f t="shared" si="24"/>
        <v>1225.6300000000001</v>
      </c>
      <c r="F175" s="43">
        <f t="shared" si="25"/>
        <v>0</v>
      </c>
      <c r="G175" s="44"/>
      <c r="H175" s="43">
        <f t="shared" si="26"/>
        <v>1016.1000000000001</v>
      </c>
      <c r="I175" s="43">
        <f t="shared" si="27"/>
        <v>44699.390000000021</v>
      </c>
      <c r="J175" s="45" t="str">
        <f t="shared" si="28"/>
        <v/>
      </c>
      <c r="K175" s="43">
        <f t="shared" si="29"/>
        <v>52.3825</v>
      </c>
      <c r="L175" s="43">
        <f>IF(A175="","",SUM($K$36:K175))</f>
        <v>16571.897499999995</v>
      </c>
      <c r="N175" s="46"/>
    </row>
    <row r="176" spans="1:14" x14ac:dyDescent="0.2">
      <c r="A176" s="40">
        <f t="shared" si="20"/>
        <v>141</v>
      </c>
      <c r="B176" s="41">
        <f t="shared" si="21"/>
        <v>47727</v>
      </c>
      <c r="C176" s="42">
        <f t="shared" si="22"/>
        <v>5.5E-2</v>
      </c>
      <c r="D176" s="43">
        <f t="shared" si="23"/>
        <v>204.87</v>
      </c>
      <c r="E176" s="43">
        <f t="shared" si="24"/>
        <v>1225.6300000000001</v>
      </c>
      <c r="F176" s="43">
        <f t="shared" si="25"/>
        <v>0</v>
      </c>
      <c r="G176" s="44"/>
      <c r="H176" s="43">
        <f t="shared" si="26"/>
        <v>1020.7600000000001</v>
      </c>
      <c r="I176" s="43">
        <f t="shared" si="27"/>
        <v>43678.630000000019</v>
      </c>
      <c r="J176" s="45" t="str">
        <f t="shared" si="28"/>
        <v/>
      </c>
      <c r="K176" s="43">
        <f t="shared" si="29"/>
        <v>51.217500000000001</v>
      </c>
      <c r="L176" s="43">
        <f>IF(A176="","",SUM($K$36:K176))</f>
        <v>16623.114999999994</v>
      </c>
      <c r="N176" s="46"/>
    </row>
    <row r="177" spans="1:14" x14ac:dyDescent="0.2">
      <c r="A177" s="40">
        <f t="shared" si="20"/>
        <v>142</v>
      </c>
      <c r="B177" s="41">
        <f t="shared" si="21"/>
        <v>47757</v>
      </c>
      <c r="C177" s="42">
        <f t="shared" si="22"/>
        <v>5.5E-2</v>
      </c>
      <c r="D177" s="43">
        <f t="shared" si="23"/>
        <v>200.19</v>
      </c>
      <c r="E177" s="43">
        <f t="shared" si="24"/>
        <v>1225.6300000000001</v>
      </c>
      <c r="F177" s="43">
        <f t="shared" si="25"/>
        <v>0</v>
      </c>
      <c r="G177" s="44"/>
      <c r="H177" s="43">
        <f t="shared" si="26"/>
        <v>1025.44</v>
      </c>
      <c r="I177" s="43">
        <f t="shared" si="27"/>
        <v>42653.190000000017</v>
      </c>
      <c r="J177" s="45" t="str">
        <f t="shared" si="28"/>
        <v/>
      </c>
      <c r="K177" s="43">
        <f t="shared" si="29"/>
        <v>50.047499999999999</v>
      </c>
      <c r="L177" s="43">
        <f>IF(A177="","",SUM($K$36:K177))</f>
        <v>16673.162499999995</v>
      </c>
      <c r="N177" s="46"/>
    </row>
    <row r="178" spans="1:14" x14ac:dyDescent="0.2">
      <c r="A178" s="40">
        <f t="shared" si="20"/>
        <v>143</v>
      </c>
      <c r="B178" s="41">
        <f t="shared" si="21"/>
        <v>47788</v>
      </c>
      <c r="C178" s="42">
        <f t="shared" si="22"/>
        <v>5.5E-2</v>
      </c>
      <c r="D178" s="43">
        <f t="shared" si="23"/>
        <v>195.49</v>
      </c>
      <c r="E178" s="43">
        <f t="shared" si="24"/>
        <v>1225.6300000000001</v>
      </c>
      <c r="F178" s="43">
        <f t="shared" si="25"/>
        <v>0</v>
      </c>
      <c r="G178" s="44"/>
      <c r="H178" s="43">
        <f t="shared" si="26"/>
        <v>1030.1400000000001</v>
      </c>
      <c r="I178" s="43">
        <f t="shared" si="27"/>
        <v>41623.050000000017</v>
      </c>
      <c r="J178" s="45" t="str">
        <f t="shared" si="28"/>
        <v/>
      </c>
      <c r="K178" s="43">
        <f t="shared" si="29"/>
        <v>48.872500000000002</v>
      </c>
      <c r="L178" s="43">
        <f>IF(A178="","",SUM($K$36:K178))</f>
        <v>16722.034999999996</v>
      </c>
      <c r="N178" s="46"/>
    </row>
    <row r="179" spans="1:14" x14ac:dyDescent="0.2">
      <c r="A179" s="40">
        <f t="shared" si="20"/>
        <v>144</v>
      </c>
      <c r="B179" s="41">
        <f t="shared" si="21"/>
        <v>47818</v>
      </c>
      <c r="C179" s="42">
        <f t="shared" si="22"/>
        <v>5.5E-2</v>
      </c>
      <c r="D179" s="43">
        <f t="shared" si="23"/>
        <v>190.77</v>
      </c>
      <c r="E179" s="43">
        <f t="shared" si="24"/>
        <v>1225.6300000000001</v>
      </c>
      <c r="F179" s="43">
        <f t="shared" si="25"/>
        <v>0</v>
      </c>
      <c r="G179" s="44"/>
      <c r="H179" s="43">
        <f t="shared" si="26"/>
        <v>1034.8600000000001</v>
      </c>
      <c r="I179" s="43">
        <f t="shared" si="27"/>
        <v>40588.190000000017</v>
      </c>
      <c r="J179" s="45">
        <f t="shared" si="28"/>
        <v>12</v>
      </c>
      <c r="K179" s="43">
        <f t="shared" si="29"/>
        <v>47.692500000000003</v>
      </c>
      <c r="L179" s="43">
        <f>IF(A179="","",SUM($K$36:K179))</f>
        <v>16769.727499999997</v>
      </c>
      <c r="N179" s="46"/>
    </row>
    <row r="180" spans="1:14" x14ac:dyDescent="0.2">
      <c r="A180" s="40">
        <f t="shared" si="20"/>
        <v>145</v>
      </c>
      <c r="B180" s="41">
        <f t="shared" si="21"/>
        <v>47849</v>
      </c>
      <c r="C180" s="42">
        <f t="shared" si="22"/>
        <v>5.5E-2</v>
      </c>
      <c r="D180" s="43">
        <f t="shared" si="23"/>
        <v>186.03</v>
      </c>
      <c r="E180" s="43">
        <f t="shared" si="24"/>
        <v>1225.6300000000001</v>
      </c>
      <c r="F180" s="43">
        <f t="shared" si="25"/>
        <v>0</v>
      </c>
      <c r="G180" s="44"/>
      <c r="H180" s="43">
        <f t="shared" si="26"/>
        <v>1039.6000000000001</v>
      </c>
      <c r="I180" s="43">
        <f t="shared" si="27"/>
        <v>39548.590000000018</v>
      </c>
      <c r="J180" s="45" t="str">
        <f t="shared" si="28"/>
        <v/>
      </c>
      <c r="K180" s="43">
        <f t="shared" si="29"/>
        <v>46.5075</v>
      </c>
      <c r="L180" s="43">
        <f>IF(A180="","",SUM($K$36:K180))</f>
        <v>16816.234999999997</v>
      </c>
      <c r="N180" s="46"/>
    </row>
    <row r="181" spans="1:14" x14ac:dyDescent="0.2">
      <c r="A181" s="40">
        <f t="shared" si="20"/>
        <v>146</v>
      </c>
      <c r="B181" s="41">
        <f t="shared" si="21"/>
        <v>47880</v>
      </c>
      <c r="C181" s="42">
        <f t="shared" si="22"/>
        <v>5.5E-2</v>
      </c>
      <c r="D181" s="43">
        <f t="shared" si="23"/>
        <v>181.26</v>
      </c>
      <c r="E181" s="43">
        <f t="shared" si="24"/>
        <v>1225.6300000000001</v>
      </c>
      <c r="F181" s="43">
        <f t="shared" si="25"/>
        <v>0</v>
      </c>
      <c r="G181" s="44"/>
      <c r="H181" s="43">
        <f t="shared" si="26"/>
        <v>1044.3700000000001</v>
      </c>
      <c r="I181" s="43">
        <f t="shared" si="27"/>
        <v>38504.220000000016</v>
      </c>
      <c r="J181" s="45" t="str">
        <f t="shared" si="28"/>
        <v/>
      </c>
      <c r="K181" s="43">
        <f t="shared" si="29"/>
        <v>45.314999999999998</v>
      </c>
      <c r="L181" s="43">
        <f>IF(A181="","",SUM($K$36:K181))</f>
        <v>16861.549999999996</v>
      </c>
      <c r="N181" s="46"/>
    </row>
    <row r="182" spans="1:14" x14ac:dyDescent="0.2">
      <c r="A182" s="40">
        <f t="shared" si="20"/>
        <v>147</v>
      </c>
      <c r="B182" s="41">
        <f t="shared" si="21"/>
        <v>47908</v>
      </c>
      <c r="C182" s="42">
        <f t="shared" si="22"/>
        <v>5.5E-2</v>
      </c>
      <c r="D182" s="43">
        <f t="shared" si="23"/>
        <v>176.48</v>
      </c>
      <c r="E182" s="43">
        <f t="shared" si="24"/>
        <v>1225.6300000000001</v>
      </c>
      <c r="F182" s="43">
        <f t="shared" si="25"/>
        <v>0</v>
      </c>
      <c r="G182" s="44"/>
      <c r="H182" s="43">
        <f t="shared" si="26"/>
        <v>1049.1500000000001</v>
      </c>
      <c r="I182" s="43">
        <f t="shared" si="27"/>
        <v>37455.070000000014</v>
      </c>
      <c r="J182" s="45" t="str">
        <f t="shared" si="28"/>
        <v/>
      </c>
      <c r="K182" s="43">
        <f t="shared" si="29"/>
        <v>44.12</v>
      </c>
      <c r="L182" s="43">
        <f>IF(A182="","",SUM($K$36:K182))</f>
        <v>16905.669999999995</v>
      </c>
      <c r="N182" s="46"/>
    </row>
    <row r="183" spans="1:14" x14ac:dyDescent="0.2">
      <c r="A183" s="40">
        <f t="shared" si="20"/>
        <v>148</v>
      </c>
      <c r="B183" s="41">
        <f t="shared" si="21"/>
        <v>47939</v>
      </c>
      <c r="C183" s="42">
        <f t="shared" si="22"/>
        <v>5.5E-2</v>
      </c>
      <c r="D183" s="43">
        <f t="shared" si="23"/>
        <v>171.67</v>
      </c>
      <c r="E183" s="43">
        <f t="shared" si="24"/>
        <v>1225.6300000000001</v>
      </c>
      <c r="F183" s="43">
        <f t="shared" si="25"/>
        <v>0</v>
      </c>
      <c r="G183" s="44"/>
      <c r="H183" s="43">
        <f t="shared" si="26"/>
        <v>1053.96</v>
      </c>
      <c r="I183" s="43">
        <f t="shared" si="27"/>
        <v>36401.110000000015</v>
      </c>
      <c r="J183" s="45" t="str">
        <f t="shared" si="28"/>
        <v/>
      </c>
      <c r="K183" s="43">
        <f t="shared" si="29"/>
        <v>42.917499999999997</v>
      </c>
      <c r="L183" s="43">
        <f>IF(A183="","",SUM($K$36:K183))</f>
        <v>16948.587499999994</v>
      </c>
      <c r="N183" s="46"/>
    </row>
    <row r="184" spans="1:14" x14ac:dyDescent="0.2">
      <c r="A184" s="40">
        <f t="shared" si="20"/>
        <v>149</v>
      </c>
      <c r="B184" s="41">
        <f t="shared" si="21"/>
        <v>47969</v>
      </c>
      <c r="C184" s="42">
        <f t="shared" si="22"/>
        <v>5.5E-2</v>
      </c>
      <c r="D184" s="43">
        <f t="shared" si="23"/>
        <v>166.84</v>
      </c>
      <c r="E184" s="43">
        <f t="shared" si="24"/>
        <v>1225.6300000000001</v>
      </c>
      <c r="F184" s="43">
        <f t="shared" si="25"/>
        <v>0</v>
      </c>
      <c r="G184" s="44"/>
      <c r="H184" s="43">
        <f t="shared" si="26"/>
        <v>1058.7900000000002</v>
      </c>
      <c r="I184" s="43">
        <f t="shared" si="27"/>
        <v>35342.320000000014</v>
      </c>
      <c r="J184" s="45" t="str">
        <f t="shared" si="28"/>
        <v/>
      </c>
      <c r="K184" s="43">
        <f t="shared" si="29"/>
        <v>41.71</v>
      </c>
      <c r="L184" s="43">
        <f>IF(A184="","",SUM($K$36:K184))</f>
        <v>16990.297499999993</v>
      </c>
      <c r="N184" s="46"/>
    </row>
    <row r="185" spans="1:14" x14ac:dyDescent="0.2">
      <c r="A185" s="40">
        <f t="shared" si="20"/>
        <v>150</v>
      </c>
      <c r="B185" s="41">
        <f t="shared" si="21"/>
        <v>48000</v>
      </c>
      <c r="C185" s="42">
        <f t="shared" si="22"/>
        <v>5.5E-2</v>
      </c>
      <c r="D185" s="43">
        <f t="shared" si="23"/>
        <v>161.99</v>
      </c>
      <c r="E185" s="43">
        <f t="shared" si="24"/>
        <v>1225.6300000000001</v>
      </c>
      <c r="F185" s="43">
        <f t="shared" si="25"/>
        <v>0</v>
      </c>
      <c r="G185" s="44"/>
      <c r="H185" s="43">
        <f t="shared" si="26"/>
        <v>1063.6400000000001</v>
      </c>
      <c r="I185" s="43">
        <f t="shared" si="27"/>
        <v>34278.680000000015</v>
      </c>
      <c r="J185" s="45" t="str">
        <f t="shared" si="28"/>
        <v/>
      </c>
      <c r="K185" s="43">
        <f t="shared" si="29"/>
        <v>40.497500000000002</v>
      </c>
      <c r="L185" s="43">
        <f>IF(A185="","",SUM($K$36:K185))</f>
        <v>17030.794999999995</v>
      </c>
      <c r="N185" s="46"/>
    </row>
    <row r="186" spans="1:14" x14ac:dyDescent="0.2">
      <c r="A186" s="40">
        <f t="shared" si="20"/>
        <v>151</v>
      </c>
      <c r="B186" s="41">
        <f t="shared" si="21"/>
        <v>48030</v>
      </c>
      <c r="C186" s="42">
        <f t="shared" si="22"/>
        <v>5.5E-2</v>
      </c>
      <c r="D186" s="43">
        <f t="shared" si="23"/>
        <v>157.11000000000001</v>
      </c>
      <c r="E186" s="43">
        <f t="shared" si="24"/>
        <v>1225.6300000000001</v>
      </c>
      <c r="F186" s="43">
        <f t="shared" si="25"/>
        <v>0</v>
      </c>
      <c r="G186" s="44"/>
      <c r="H186" s="43">
        <f t="shared" si="26"/>
        <v>1068.52</v>
      </c>
      <c r="I186" s="43">
        <f t="shared" si="27"/>
        <v>33210.160000000018</v>
      </c>
      <c r="J186" s="45" t="str">
        <f t="shared" si="28"/>
        <v/>
      </c>
      <c r="K186" s="43">
        <f t="shared" si="29"/>
        <v>39.277500000000003</v>
      </c>
      <c r="L186" s="43">
        <f>IF(A186="","",SUM($K$36:K186))</f>
        <v>17070.072499999995</v>
      </c>
      <c r="N186" s="46"/>
    </row>
    <row r="187" spans="1:14" x14ac:dyDescent="0.2">
      <c r="A187" s="40">
        <f t="shared" si="20"/>
        <v>152</v>
      </c>
      <c r="B187" s="41">
        <f t="shared" si="21"/>
        <v>48061</v>
      </c>
      <c r="C187" s="42">
        <f t="shared" si="22"/>
        <v>5.5E-2</v>
      </c>
      <c r="D187" s="43">
        <f t="shared" si="23"/>
        <v>152.21</v>
      </c>
      <c r="E187" s="43">
        <f t="shared" si="24"/>
        <v>1225.6300000000001</v>
      </c>
      <c r="F187" s="43">
        <f t="shared" si="25"/>
        <v>0</v>
      </c>
      <c r="G187" s="44"/>
      <c r="H187" s="43">
        <f t="shared" si="26"/>
        <v>1073.42</v>
      </c>
      <c r="I187" s="43">
        <f t="shared" si="27"/>
        <v>32136.74000000002</v>
      </c>
      <c r="J187" s="45" t="str">
        <f t="shared" si="28"/>
        <v/>
      </c>
      <c r="K187" s="43">
        <f t="shared" si="29"/>
        <v>38.052500000000002</v>
      </c>
      <c r="L187" s="43">
        <f>IF(A187="","",SUM($K$36:K187))</f>
        <v>17108.124999999996</v>
      </c>
      <c r="N187" s="46"/>
    </row>
    <row r="188" spans="1:14" x14ac:dyDescent="0.2">
      <c r="A188" s="40">
        <f t="shared" si="20"/>
        <v>153</v>
      </c>
      <c r="B188" s="41">
        <f t="shared" si="21"/>
        <v>48092</v>
      </c>
      <c r="C188" s="42">
        <f t="shared" si="22"/>
        <v>5.5E-2</v>
      </c>
      <c r="D188" s="43">
        <f t="shared" si="23"/>
        <v>147.29</v>
      </c>
      <c r="E188" s="43">
        <f t="shared" si="24"/>
        <v>1225.6300000000001</v>
      </c>
      <c r="F188" s="43">
        <f t="shared" si="25"/>
        <v>0</v>
      </c>
      <c r="G188" s="44"/>
      <c r="H188" s="43">
        <f t="shared" si="26"/>
        <v>1078.3400000000001</v>
      </c>
      <c r="I188" s="43">
        <f t="shared" si="27"/>
        <v>31058.40000000002</v>
      </c>
      <c r="J188" s="45" t="str">
        <f t="shared" si="28"/>
        <v/>
      </c>
      <c r="K188" s="43">
        <f t="shared" si="29"/>
        <v>36.822499999999998</v>
      </c>
      <c r="L188" s="43">
        <f>IF(A188="","",SUM($K$36:K188))</f>
        <v>17144.947499999995</v>
      </c>
      <c r="N188" s="46"/>
    </row>
    <row r="189" spans="1:14" x14ac:dyDescent="0.2">
      <c r="A189" s="40">
        <f t="shared" si="20"/>
        <v>154</v>
      </c>
      <c r="B189" s="41">
        <f t="shared" si="21"/>
        <v>48122</v>
      </c>
      <c r="C189" s="42">
        <f t="shared" si="22"/>
        <v>5.5E-2</v>
      </c>
      <c r="D189" s="43">
        <f t="shared" si="23"/>
        <v>142.35</v>
      </c>
      <c r="E189" s="43">
        <f t="shared" si="24"/>
        <v>1225.6300000000001</v>
      </c>
      <c r="F189" s="43">
        <f t="shared" si="25"/>
        <v>0</v>
      </c>
      <c r="G189" s="44"/>
      <c r="H189" s="43">
        <f t="shared" si="26"/>
        <v>1083.2800000000002</v>
      </c>
      <c r="I189" s="43">
        <f t="shared" si="27"/>
        <v>29975.120000000021</v>
      </c>
      <c r="J189" s="45" t="str">
        <f t="shared" si="28"/>
        <v/>
      </c>
      <c r="K189" s="43">
        <f t="shared" si="29"/>
        <v>35.587499999999999</v>
      </c>
      <c r="L189" s="43">
        <f>IF(A189="","",SUM($K$36:K189))</f>
        <v>17180.534999999996</v>
      </c>
      <c r="N189" s="46"/>
    </row>
    <row r="190" spans="1:14" x14ac:dyDescent="0.2">
      <c r="A190" s="40">
        <f t="shared" si="20"/>
        <v>155</v>
      </c>
      <c r="B190" s="41">
        <f t="shared" si="21"/>
        <v>48153</v>
      </c>
      <c r="C190" s="42">
        <f t="shared" si="22"/>
        <v>5.5E-2</v>
      </c>
      <c r="D190" s="43">
        <f t="shared" si="23"/>
        <v>137.38999999999999</v>
      </c>
      <c r="E190" s="43">
        <f t="shared" si="24"/>
        <v>1225.6300000000001</v>
      </c>
      <c r="F190" s="43">
        <f t="shared" si="25"/>
        <v>0</v>
      </c>
      <c r="G190" s="44"/>
      <c r="H190" s="43">
        <f t="shared" si="26"/>
        <v>1088.2400000000002</v>
      </c>
      <c r="I190" s="43">
        <f t="shared" si="27"/>
        <v>28886.880000000019</v>
      </c>
      <c r="J190" s="45" t="str">
        <f t="shared" si="28"/>
        <v/>
      </c>
      <c r="K190" s="43">
        <f t="shared" si="29"/>
        <v>34.347499999999997</v>
      </c>
      <c r="L190" s="43">
        <f>IF(A190="","",SUM($K$36:K190))</f>
        <v>17214.882499999996</v>
      </c>
      <c r="N190" s="46"/>
    </row>
    <row r="191" spans="1:14" x14ac:dyDescent="0.2">
      <c r="A191" s="40">
        <f t="shared" si="20"/>
        <v>156</v>
      </c>
      <c r="B191" s="41">
        <f t="shared" si="21"/>
        <v>48183</v>
      </c>
      <c r="C191" s="42">
        <f t="shared" si="22"/>
        <v>5.5E-2</v>
      </c>
      <c r="D191" s="43">
        <f t="shared" si="23"/>
        <v>132.4</v>
      </c>
      <c r="E191" s="43">
        <f t="shared" si="24"/>
        <v>1225.6300000000001</v>
      </c>
      <c r="F191" s="43">
        <f t="shared" si="25"/>
        <v>0</v>
      </c>
      <c r="G191" s="44"/>
      <c r="H191" s="43">
        <f t="shared" si="26"/>
        <v>1093.23</v>
      </c>
      <c r="I191" s="43">
        <f t="shared" si="27"/>
        <v>27793.65000000002</v>
      </c>
      <c r="J191" s="45">
        <f t="shared" si="28"/>
        <v>13</v>
      </c>
      <c r="K191" s="43">
        <f t="shared" si="29"/>
        <v>33.1</v>
      </c>
      <c r="L191" s="43">
        <f>IF(A191="","",SUM($K$36:K191))</f>
        <v>17247.982499999995</v>
      </c>
      <c r="N191" s="46"/>
    </row>
    <row r="192" spans="1:14" x14ac:dyDescent="0.2">
      <c r="A192" s="40">
        <f t="shared" si="20"/>
        <v>157</v>
      </c>
      <c r="B192" s="41">
        <f t="shared" si="21"/>
        <v>48214</v>
      </c>
      <c r="C192" s="42">
        <f t="shared" si="22"/>
        <v>5.5E-2</v>
      </c>
      <c r="D192" s="43">
        <f t="shared" si="23"/>
        <v>127.39</v>
      </c>
      <c r="E192" s="43">
        <f t="shared" si="24"/>
        <v>1225.6300000000001</v>
      </c>
      <c r="F192" s="43">
        <f t="shared" si="25"/>
        <v>0</v>
      </c>
      <c r="G192" s="44"/>
      <c r="H192" s="43">
        <f t="shared" si="26"/>
        <v>1098.24</v>
      </c>
      <c r="I192" s="43">
        <f t="shared" si="27"/>
        <v>26695.410000000018</v>
      </c>
      <c r="J192" s="45" t="str">
        <f t="shared" si="28"/>
        <v/>
      </c>
      <c r="K192" s="43">
        <f t="shared" si="29"/>
        <v>31.8475</v>
      </c>
      <c r="L192" s="43">
        <f>IF(A192="","",SUM($K$36:K192))</f>
        <v>17279.829999999994</v>
      </c>
      <c r="N192" s="46"/>
    </row>
    <row r="193" spans="1:14" x14ac:dyDescent="0.2">
      <c r="A193" s="40">
        <f t="shared" si="20"/>
        <v>158</v>
      </c>
      <c r="B193" s="41">
        <f t="shared" si="21"/>
        <v>48245</v>
      </c>
      <c r="C193" s="42">
        <f t="shared" si="22"/>
        <v>5.5E-2</v>
      </c>
      <c r="D193" s="43">
        <f t="shared" si="23"/>
        <v>122.35</v>
      </c>
      <c r="E193" s="43">
        <f t="shared" si="24"/>
        <v>1225.6300000000001</v>
      </c>
      <c r="F193" s="43">
        <f t="shared" si="25"/>
        <v>0</v>
      </c>
      <c r="G193" s="44"/>
      <c r="H193" s="43">
        <f t="shared" si="26"/>
        <v>1103.2800000000002</v>
      </c>
      <c r="I193" s="43">
        <f t="shared" si="27"/>
        <v>25592.130000000019</v>
      </c>
      <c r="J193" s="45" t="str">
        <f t="shared" si="28"/>
        <v/>
      </c>
      <c r="K193" s="43">
        <f t="shared" si="29"/>
        <v>30.587499999999999</v>
      </c>
      <c r="L193" s="43">
        <f>IF(A193="","",SUM($K$36:K193))</f>
        <v>17310.417499999996</v>
      </c>
      <c r="N193" s="46"/>
    </row>
    <row r="194" spans="1:14" x14ac:dyDescent="0.2">
      <c r="A194" s="40">
        <f t="shared" si="20"/>
        <v>159</v>
      </c>
      <c r="B194" s="41">
        <f t="shared" si="21"/>
        <v>48274</v>
      </c>
      <c r="C194" s="42">
        <f t="shared" si="22"/>
        <v>5.5E-2</v>
      </c>
      <c r="D194" s="43">
        <f t="shared" si="23"/>
        <v>117.3</v>
      </c>
      <c r="E194" s="43">
        <f t="shared" si="24"/>
        <v>1225.6300000000001</v>
      </c>
      <c r="F194" s="43">
        <f t="shared" si="25"/>
        <v>0</v>
      </c>
      <c r="G194" s="44"/>
      <c r="H194" s="43">
        <f t="shared" si="26"/>
        <v>1108.3300000000002</v>
      </c>
      <c r="I194" s="43">
        <f t="shared" si="27"/>
        <v>24483.800000000017</v>
      </c>
      <c r="J194" s="45" t="str">
        <f t="shared" si="28"/>
        <v/>
      </c>
      <c r="K194" s="43">
        <f t="shared" si="29"/>
        <v>29.324999999999999</v>
      </c>
      <c r="L194" s="43">
        <f>IF(A194="","",SUM($K$36:K194))</f>
        <v>17339.742499999997</v>
      </c>
      <c r="N194" s="46"/>
    </row>
    <row r="195" spans="1:14" x14ac:dyDescent="0.2">
      <c r="A195" s="40">
        <f t="shared" si="20"/>
        <v>160</v>
      </c>
      <c r="B195" s="41">
        <f t="shared" si="21"/>
        <v>48305</v>
      </c>
      <c r="C195" s="42">
        <f t="shared" si="22"/>
        <v>5.5E-2</v>
      </c>
      <c r="D195" s="43">
        <f t="shared" si="23"/>
        <v>112.22</v>
      </c>
      <c r="E195" s="43">
        <f t="shared" si="24"/>
        <v>1225.6300000000001</v>
      </c>
      <c r="F195" s="43">
        <f t="shared" si="25"/>
        <v>0</v>
      </c>
      <c r="G195" s="44"/>
      <c r="H195" s="43">
        <f t="shared" si="26"/>
        <v>1113.4100000000001</v>
      </c>
      <c r="I195" s="43">
        <f t="shared" si="27"/>
        <v>23370.390000000018</v>
      </c>
      <c r="J195" s="45" t="str">
        <f t="shared" si="28"/>
        <v/>
      </c>
      <c r="K195" s="43">
        <f t="shared" si="29"/>
        <v>28.055</v>
      </c>
      <c r="L195" s="43">
        <f>IF(A195="","",SUM($K$36:K195))</f>
        <v>17367.797499999997</v>
      </c>
      <c r="N195" s="46"/>
    </row>
    <row r="196" spans="1:14" x14ac:dyDescent="0.2">
      <c r="A196" s="40">
        <f t="shared" si="20"/>
        <v>161</v>
      </c>
      <c r="B196" s="41">
        <f t="shared" si="21"/>
        <v>48335</v>
      </c>
      <c r="C196" s="42">
        <f t="shared" si="22"/>
        <v>5.5E-2</v>
      </c>
      <c r="D196" s="43">
        <f t="shared" si="23"/>
        <v>107.11</v>
      </c>
      <c r="E196" s="43">
        <f t="shared" si="24"/>
        <v>1225.6300000000001</v>
      </c>
      <c r="F196" s="43">
        <f t="shared" si="25"/>
        <v>0</v>
      </c>
      <c r="G196" s="44"/>
      <c r="H196" s="43">
        <f t="shared" si="26"/>
        <v>1118.5200000000002</v>
      </c>
      <c r="I196" s="43">
        <f t="shared" si="27"/>
        <v>22251.870000000017</v>
      </c>
      <c r="J196" s="45" t="str">
        <f t="shared" si="28"/>
        <v/>
      </c>
      <c r="K196" s="43">
        <f t="shared" si="29"/>
        <v>26.7775</v>
      </c>
      <c r="L196" s="43">
        <f>IF(A196="","",SUM($K$36:K196))</f>
        <v>17394.574999999997</v>
      </c>
      <c r="N196" s="46"/>
    </row>
    <row r="197" spans="1:14" x14ac:dyDescent="0.2">
      <c r="A197" s="40">
        <f t="shared" si="20"/>
        <v>162</v>
      </c>
      <c r="B197" s="41">
        <f t="shared" si="21"/>
        <v>48366</v>
      </c>
      <c r="C197" s="42">
        <f t="shared" si="22"/>
        <v>5.5E-2</v>
      </c>
      <c r="D197" s="43">
        <f t="shared" si="23"/>
        <v>101.99</v>
      </c>
      <c r="E197" s="43">
        <f t="shared" si="24"/>
        <v>1225.6300000000001</v>
      </c>
      <c r="F197" s="43">
        <f t="shared" si="25"/>
        <v>0</v>
      </c>
      <c r="G197" s="44"/>
      <c r="H197" s="43">
        <f t="shared" si="26"/>
        <v>1123.6400000000001</v>
      </c>
      <c r="I197" s="43">
        <f t="shared" si="27"/>
        <v>21128.230000000018</v>
      </c>
      <c r="J197" s="45" t="str">
        <f t="shared" si="28"/>
        <v/>
      </c>
      <c r="K197" s="43">
        <f t="shared" si="29"/>
        <v>25.497499999999999</v>
      </c>
      <c r="L197" s="43">
        <f>IF(A197="","",SUM($K$36:K197))</f>
        <v>17420.072499999998</v>
      </c>
      <c r="N197" s="46"/>
    </row>
    <row r="198" spans="1:14" x14ac:dyDescent="0.2">
      <c r="A198" s="40">
        <f t="shared" si="20"/>
        <v>163</v>
      </c>
      <c r="B198" s="41">
        <f t="shared" si="21"/>
        <v>48396</v>
      </c>
      <c r="C198" s="42">
        <f t="shared" si="22"/>
        <v>5.5E-2</v>
      </c>
      <c r="D198" s="43">
        <f t="shared" si="23"/>
        <v>96.84</v>
      </c>
      <c r="E198" s="43">
        <f t="shared" si="24"/>
        <v>1225.6300000000001</v>
      </c>
      <c r="F198" s="43">
        <f t="shared" si="25"/>
        <v>0</v>
      </c>
      <c r="G198" s="44"/>
      <c r="H198" s="43">
        <f t="shared" si="26"/>
        <v>1128.7900000000002</v>
      </c>
      <c r="I198" s="43">
        <f t="shared" si="27"/>
        <v>19999.440000000017</v>
      </c>
      <c r="J198" s="45" t="str">
        <f t="shared" si="28"/>
        <v/>
      </c>
      <c r="K198" s="43">
        <f t="shared" si="29"/>
        <v>24.21</v>
      </c>
      <c r="L198" s="43">
        <f>IF(A198="","",SUM($K$36:K198))</f>
        <v>17444.282499999998</v>
      </c>
      <c r="N198" s="46"/>
    </row>
    <row r="199" spans="1:14" x14ac:dyDescent="0.2">
      <c r="A199" s="40">
        <f t="shared" si="20"/>
        <v>164</v>
      </c>
      <c r="B199" s="41">
        <f t="shared" si="21"/>
        <v>48427</v>
      </c>
      <c r="C199" s="42">
        <f t="shared" si="22"/>
        <v>5.5E-2</v>
      </c>
      <c r="D199" s="43">
        <f t="shared" si="23"/>
        <v>91.66</v>
      </c>
      <c r="E199" s="43">
        <f t="shared" si="24"/>
        <v>1225.6300000000001</v>
      </c>
      <c r="F199" s="43">
        <f t="shared" si="25"/>
        <v>0</v>
      </c>
      <c r="G199" s="44"/>
      <c r="H199" s="43">
        <f t="shared" si="26"/>
        <v>1133.97</v>
      </c>
      <c r="I199" s="43">
        <f t="shared" si="27"/>
        <v>18865.470000000016</v>
      </c>
      <c r="J199" s="45" t="str">
        <f t="shared" si="28"/>
        <v/>
      </c>
      <c r="K199" s="43">
        <f t="shared" si="29"/>
        <v>22.914999999999999</v>
      </c>
      <c r="L199" s="43">
        <f>IF(A199="","",SUM($K$36:K199))</f>
        <v>17467.197499999998</v>
      </c>
      <c r="N199" s="46"/>
    </row>
    <row r="200" spans="1:14" x14ac:dyDescent="0.2">
      <c r="A200" s="40">
        <f t="shared" si="20"/>
        <v>165</v>
      </c>
      <c r="B200" s="41">
        <f t="shared" si="21"/>
        <v>48458</v>
      </c>
      <c r="C200" s="42">
        <f t="shared" si="22"/>
        <v>5.5E-2</v>
      </c>
      <c r="D200" s="43">
        <f t="shared" si="23"/>
        <v>86.47</v>
      </c>
      <c r="E200" s="43">
        <f t="shared" si="24"/>
        <v>1225.6300000000001</v>
      </c>
      <c r="F200" s="43">
        <f t="shared" si="25"/>
        <v>0</v>
      </c>
      <c r="G200" s="44"/>
      <c r="H200" s="43">
        <f t="shared" si="26"/>
        <v>1139.1600000000001</v>
      </c>
      <c r="I200" s="43">
        <f t="shared" si="27"/>
        <v>17726.310000000016</v>
      </c>
      <c r="J200" s="45" t="str">
        <f t="shared" si="28"/>
        <v/>
      </c>
      <c r="K200" s="43">
        <f t="shared" si="29"/>
        <v>21.6175</v>
      </c>
      <c r="L200" s="43">
        <f>IF(A200="","",SUM($K$36:K200))</f>
        <v>17488.814999999999</v>
      </c>
      <c r="N200" s="46"/>
    </row>
    <row r="201" spans="1:14" x14ac:dyDescent="0.2">
      <c r="A201" s="40">
        <f t="shared" si="20"/>
        <v>166</v>
      </c>
      <c r="B201" s="41">
        <f t="shared" si="21"/>
        <v>48488</v>
      </c>
      <c r="C201" s="42">
        <f t="shared" si="22"/>
        <v>5.5E-2</v>
      </c>
      <c r="D201" s="43">
        <f t="shared" si="23"/>
        <v>81.25</v>
      </c>
      <c r="E201" s="43">
        <f t="shared" si="24"/>
        <v>1225.6300000000001</v>
      </c>
      <c r="F201" s="43">
        <f t="shared" si="25"/>
        <v>0</v>
      </c>
      <c r="G201" s="44"/>
      <c r="H201" s="43">
        <f t="shared" si="26"/>
        <v>1144.3800000000001</v>
      </c>
      <c r="I201" s="43">
        <f t="shared" si="27"/>
        <v>16581.930000000015</v>
      </c>
      <c r="J201" s="45" t="str">
        <f t="shared" si="28"/>
        <v/>
      </c>
      <c r="K201" s="43">
        <f t="shared" si="29"/>
        <v>20.3125</v>
      </c>
      <c r="L201" s="43">
        <f>IF(A201="","",SUM($K$36:K201))</f>
        <v>17509.127499999999</v>
      </c>
      <c r="N201" s="46"/>
    </row>
    <row r="202" spans="1:14" x14ac:dyDescent="0.2">
      <c r="A202" s="40">
        <f t="shared" si="20"/>
        <v>167</v>
      </c>
      <c r="B202" s="41">
        <f t="shared" si="21"/>
        <v>48519</v>
      </c>
      <c r="C202" s="42">
        <f t="shared" si="22"/>
        <v>5.5E-2</v>
      </c>
      <c r="D202" s="43">
        <f t="shared" si="23"/>
        <v>76</v>
      </c>
      <c r="E202" s="43">
        <f t="shared" si="24"/>
        <v>1225.6300000000001</v>
      </c>
      <c r="F202" s="43">
        <f t="shared" si="25"/>
        <v>0</v>
      </c>
      <c r="G202" s="44"/>
      <c r="H202" s="43">
        <f t="shared" si="26"/>
        <v>1149.6300000000001</v>
      </c>
      <c r="I202" s="43">
        <f t="shared" si="27"/>
        <v>15432.300000000014</v>
      </c>
      <c r="J202" s="45" t="str">
        <f t="shared" si="28"/>
        <v/>
      </c>
      <c r="K202" s="43">
        <f t="shared" si="29"/>
        <v>19</v>
      </c>
      <c r="L202" s="43">
        <f>IF(A202="","",SUM($K$36:K202))</f>
        <v>17528.127499999999</v>
      </c>
      <c r="N202" s="46"/>
    </row>
    <row r="203" spans="1:14" x14ac:dyDescent="0.2">
      <c r="A203" s="40">
        <f t="shared" si="20"/>
        <v>168</v>
      </c>
      <c r="B203" s="41">
        <f t="shared" si="21"/>
        <v>48549</v>
      </c>
      <c r="C203" s="42">
        <f t="shared" si="22"/>
        <v>5.5E-2</v>
      </c>
      <c r="D203" s="43">
        <f t="shared" si="23"/>
        <v>70.73</v>
      </c>
      <c r="E203" s="43">
        <f t="shared" si="24"/>
        <v>1225.6300000000001</v>
      </c>
      <c r="F203" s="43">
        <f t="shared" si="25"/>
        <v>0</v>
      </c>
      <c r="G203" s="44"/>
      <c r="H203" s="43">
        <f t="shared" si="26"/>
        <v>1154.9000000000001</v>
      </c>
      <c r="I203" s="43">
        <f t="shared" si="27"/>
        <v>14277.400000000014</v>
      </c>
      <c r="J203" s="45">
        <f t="shared" si="28"/>
        <v>14</v>
      </c>
      <c r="K203" s="43">
        <f t="shared" si="29"/>
        <v>17.682500000000001</v>
      </c>
      <c r="L203" s="43">
        <f>IF(A203="","",SUM($K$36:K203))</f>
        <v>17545.809999999998</v>
      </c>
      <c r="N203" s="46"/>
    </row>
    <row r="204" spans="1:14" x14ac:dyDescent="0.2">
      <c r="A204" s="40">
        <f t="shared" si="20"/>
        <v>169</v>
      </c>
      <c r="B204" s="41">
        <f t="shared" si="21"/>
        <v>48580</v>
      </c>
      <c r="C204" s="42">
        <f t="shared" si="22"/>
        <v>5.5E-2</v>
      </c>
      <c r="D204" s="43">
        <f t="shared" si="23"/>
        <v>65.44</v>
      </c>
      <c r="E204" s="43">
        <f t="shared" si="24"/>
        <v>1225.6300000000001</v>
      </c>
      <c r="F204" s="43">
        <f t="shared" si="25"/>
        <v>0</v>
      </c>
      <c r="G204" s="44"/>
      <c r="H204" s="43">
        <f t="shared" si="26"/>
        <v>1160.19</v>
      </c>
      <c r="I204" s="43">
        <f t="shared" si="27"/>
        <v>13117.210000000014</v>
      </c>
      <c r="J204" s="45" t="str">
        <f t="shared" si="28"/>
        <v/>
      </c>
      <c r="K204" s="43">
        <f t="shared" si="29"/>
        <v>16.36</v>
      </c>
      <c r="L204" s="43">
        <f>IF(A204="","",SUM($K$36:K204))</f>
        <v>17562.169999999998</v>
      </c>
      <c r="N204" s="46"/>
    </row>
    <row r="205" spans="1:14" x14ac:dyDescent="0.2">
      <c r="A205" s="40">
        <f t="shared" si="20"/>
        <v>170</v>
      </c>
      <c r="B205" s="41">
        <f t="shared" si="21"/>
        <v>48611</v>
      </c>
      <c r="C205" s="42">
        <f t="shared" si="22"/>
        <v>5.5E-2</v>
      </c>
      <c r="D205" s="43">
        <f t="shared" si="23"/>
        <v>60.12</v>
      </c>
      <c r="E205" s="43">
        <f t="shared" si="24"/>
        <v>1225.6300000000001</v>
      </c>
      <c r="F205" s="43">
        <f t="shared" si="25"/>
        <v>0</v>
      </c>
      <c r="G205" s="44"/>
      <c r="H205" s="43">
        <f t="shared" si="26"/>
        <v>1165.5100000000002</v>
      </c>
      <c r="I205" s="43">
        <f t="shared" si="27"/>
        <v>11951.700000000013</v>
      </c>
      <c r="J205" s="45" t="str">
        <f t="shared" si="28"/>
        <v/>
      </c>
      <c r="K205" s="43">
        <f t="shared" si="29"/>
        <v>15.03</v>
      </c>
      <c r="L205" s="43">
        <f>IF(A205="","",SUM($K$36:K205))</f>
        <v>17577.199999999997</v>
      </c>
      <c r="N205" s="46"/>
    </row>
    <row r="206" spans="1:14" x14ac:dyDescent="0.2">
      <c r="A206" s="40">
        <f t="shared" si="20"/>
        <v>171</v>
      </c>
      <c r="B206" s="41">
        <f t="shared" si="21"/>
        <v>48639</v>
      </c>
      <c r="C206" s="42">
        <f t="shared" si="22"/>
        <v>5.5E-2</v>
      </c>
      <c r="D206" s="43">
        <f t="shared" si="23"/>
        <v>54.78</v>
      </c>
      <c r="E206" s="43">
        <f t="shared" si="24"/>
        <v>1225.6300000000001</v>
      </c>
      <c r="F206" s="43">
        <f t="shared" si="25"/>
        <v>0</v>
      </c>
      <c r="G206" s="44"/>
      <c r="H206" s="43">
        <f t="shared" si="26"/>
        <v>1170.8500000000001</v>
      </c>
      <c r="I206" s="43">
        <f t="shared" si="27"/>
        <v>10780.850000000013</v>
      </c>
      <c r="J206" s="45" t="str">
        <f t="shared" si="28"/>
        <v/>
      </c>
      <c r="K206" s="43">
        <f t="shared" si="29"/>
        <v>13.695</v>
      </c>
      <c r="L206" s="43">
        <f>IF(A206="","",SUM($K$36:K206))</f>
        <v>17590.894999999997</v>
      </c>
      <c r="N206" s="46"/>
    </row>
    <row r="207" spans="1:14" x14ac:dyDescent="0.2">
      <c r="A207" s="40">
        <f t="shared" si="20"/>
        <v>172</v>
      </c>
      <c r="B207" s="41">
        <f t="shared" si="21"/>
        <v>48670</v>
      </c>
      <c r="C207" s="42">
        <f t="shared" si="22"/>
        <v>5.5E-2</v>
      </c>
      <c r="D207" s="43">
        <f t="shared" si="23"/>
        <v>49.41</v>
      </c>
      <c r="E207" s="43">
        <f t="shared" si="24"/>
        <v>1225.6300000000001</v>
      </c>
      <c r="F207" s="43">
        <f t="shared" si="25"/>
        <v>0</v>
      </c>
      <c r="G207" s="44"/>
      <c r="H207" s="43">
        <f t="shared" si="26"/>
        <v>1176.22</v>
      </c>
      <c r="I207" s="43">
        <f t="shared" si="27"/>
        <v>9604.6300000000138</v>
      </c>
      <c r="J207" s="45" t="str">
        <f t="shared" si="28"/>
        <v/>
      </c>
      <c r="K207" s="43">
        <f t="shared" si="29"/>
        <v>12.352499999999999</v>
      </c>
      <c r="L207" s="43">
        <f>IF(A207="","",SUM($K$36:K207))</f>
        <v>17603.247499999998</v>
      </c>
      <c r="N207" s="46"/>
    </row>
    <row r="208" spans="1:14" x14ac:dyDescent="0.2">
      <c r="A208" s="40">
        <f t="shared" si="20"/>
        <v>173</v>
      </c>
      <c r="B208" s="41">
        <f t="shared" si="21"/>
        <v>48700</v>
      </c>
      <c r="C208" s="42">
        <f t="shared" si="22"/>
        <v>5.5E-2</v>
      </c>
      <c r="D208" s="43">
        <f t="shared" si="23"/>
        <v>44.02</v>
      </c>
      <c r="E208" s="43">
        <f t="shared" si="24"/>
        <v>1225.6300000000001</v>
      </c>
      <c r="F208" s="43">
        <f t="shared" si="25"/>
        <v>0</v>
      </c>
      <c r="G208" s="44"/>
      <c r="H208" s="43">
        <f t="shared" si="26"/>
        <v>1181.6100000000001</v>
      </c>
      <c r="I208" s="43">
        <f t="shared" si="27"/>
        <v>8423.0200000000132</v>
      </c>
      <c r="J208" s="45" t="str">
        <f t="shared" si="28"/>
        <v/>
      </c>
      <c r="K208" s="43">
        <f t="shared" si="29"/>
        <v>11.005000000000001</v>
      </c>
      <c r="L208" s="43">
        <f>IF(A208="","",SUM($K$36:K208))</f>
        <v>17614.252499999999</v>
      </c>
      <c r="N208" s="46"/>
    </row>
    <row r="209" spans="1:14" x14ac:dyDescent="0.2">
      <c r="A209" s="40">
        <f t="shared" si="20"/>
        <v>174</v>
      </c>
      <c r="B209" s="41">
        <f t="shared" si="21"/>
        <v>48731</v>
      </c>
      <c r="C209" s="42">
        <f t="shared" si="22"/>
        <v>5.5E-2</v>
      </c>
      <c r="D209" s="43">
        <f t="shared" si="23"/>
        <v>38.61</v>
      </c>
      <c r="E209" s="43">
        <f t="shared" si="24"/>
        <v>1225.6300000000001</v>
      </c>
      <c r="F209" s="43">
        <f t="shared" si="25"/>
        <v>0</v>
      </c>
      <c r="G209" s="44"/>
      <c r="H209" s="43">
        <f t="shared" si="26"/>
        <v>1187.0200000000002</v>
      </c>
      <c r="I209" s="43">
        <f t="shared" si="27"/>
        <v>7236.0000000000127</v>
      </c>
      <c r="J209" s="45" t="str">
        <f t="shared" si="28"/>
        <v/>
      </c>
      <c r="K209" s="43">
        <f t="shared" si="29"/>
        <v>9.6524999999999999</v>
      </c>
      <c r="L209" s="43">
        <f>IF(A209="","",SUM($K$36:K209))</f>
        <v>17623.904999999999</v>
      </c>
      <c r="N209" s="46"/>
    </row>
    <row r="210" spans="1:14" x14ac:dyDescent="0.2">
      <c r="A210" s="40">
        <f t="shared" si="20"/>
        <v>175</v>
      </c>
      <c r="B210" s="41">
        <f t="shared" si="21"/>
        <v>48761</v>
      </c>
      <c r="C210" s="42">
        <f t="shared" si="22"/>
        <v>5.5E-2</v>
      </c>
      <c r="D210" s="43">
        <f t="shared" si="23"/>
        <v>33.17</v>
      </c>
      <c r="E210" s="43">
        <f t="shared" si="24"/>
        <v>1225.6300000000001</v>
      </c>
      <c r="F210" s="43">
        <f t="shared" si="25"/>
        <v>0</v>
      </c>
      <c r="G210" s="44"/>
      <c r="H210" s="43">
        <f t="shared" si="26"/>
        <v>1192.46</v>
      </c>
      <c r="I210" s="43">
        <f t="shared" si="27"/>
        <v>6043.5400000000127</v>
      </c>
      <c r="J210" s="45" t="str">
        <f t="shared" si="28"/>
        <v/>
      </c>
      <c r="K210" s="43">
        <f t="shared" si="29"/>
        <v>8.2925000000000004</v>
      </c>
      <c r="L210" s="43">
        <f>IF(A210="","",SUM($K$36:K210))</f>
        <v>17632.197499999998</v>
      </c>
      <c r="N210" s="46"/>
    </row>
    <row r="211" spans="1:14" x14ac:dyDescent="0.2">
      <c r="A211" s="40">
        <f t="shared" si="20"/>
        <v>176</v>
      </c>
      <c r="B211" s="41">
        <f t="shared" si="21"/>
        <v>48792</v>
      </c>
      <c r="C211" s="42">
        <f t="shared" si="22"/>
        <v>5.5E-2</v>
      </c>
      <c r="D211" s="43">
        <f t="shared" si="23"/>
        <v>27.7</v>
      </c>
      <c r="E211" s="43">
        <f t="shared" si="24"/>
        <v>1225.6300000000001</v>
      </c>
      <c r="F211" s="43">
        <f t="shared" si="25"/>
        <v>0</v>
      </c>
      <c r="G211" s="44"/>
      <c r="H211" s="43">
        <f t="shared" si="26"/>
        <v>1197.93</v>
      </c>
      <c r="I211" s="43">
        <f t="shared" si="27"/>
        <v>4845.6100000000124</v>
      </c>
      <c r="J211" s="45" t="str">
        <f t="shared" si="28"/>
        <v/>
      </c>
      <c r="K211" s="43">
        <f t="shared" si="29"/>
        <v>6.9249999999999998</v>
      </c>
      <c r="L211" s="43">
        <f>IF(A211="","",SUM($K$36:K211))</f>
        <v>17639.122499999998</v>
      </c>
      <c r="N211" s="46"/>
    </row>
    <row r="212" spans="1:14" x14ac:dyDescent="0.2">
      <c r="A212" s="40">
        <f t="shared" si="20"/>
        <v>177</v>
      </c>
      <c r="B212" s="41">
        <f t="shared" si="21"/>
        <v>48823</v>
      </c>
      <c r="C212" s="42">
        <f t="shared" si="22"/>
        <v>5.5E-2</v>
      </c>
      <c r="D212" s="43">
        <f t="shared" si="23"/>
        <v>22.21</v>
      </c>
      <c r="E212" s="43">
        <f t="shared" si="24"/>
        <v>1225.6300000000001</v>
      </c>
      <c r="F212" s="43">
        <f t="shared" si="25"/>
        <v>0</v>
      </c>
      <c r="G212" s="44"/>
      <c r="H212" s="43">
        <f t="shared" si="26"/>
        <v>1203.42</v>
      </c>
      <c r="I212" s="43">
        <f t="shared" si="27"/>
        <v>3642.1900000000123</v>
      </c>
      <c r="J212" s="45" t="str">
        <f t="shared" si="28"/>
        <v/>
      </c>
      <c r="K212" s="43">
        <f t="shared" si="29"/>
        <v>5.5525000000000002</v>
      </c>
      <c r="L212" s="43">
        <f>IF(A212="","",SUM($K$36:K212))</f>
        <v>17644.674999999999</v>
      </c>
      <c r="N212" s="46"/>
    </row>
    <row r="213" spans="1:14" x14ac:dyDescent="0.2">
      <c r="A213" s="40">
        <f t="shared" si="20"/>
        <v>178</v>
      </c>
      <c r="B213" s="41">
        <f t="shared" si="21"/>
        <v>48853</v>
      </c>
      <c r="C213" s="42">
        <f t="shared" si="22"/>
        <v>5.5E-2</v>
      </c>
      <c r="D213" s="43">
        <f t="shared" si="23"/>
        <v>16.690000000000001</v>
      </c>
      <c r="E213" s="43">
        <f t="shared" si="24"/>
        <v>1225.6300000000001</v>
      </c>
      <c r="F213" s="43">
        <f t="shared" si="25"/>
        <v>0</v>
      </c>
      <c r="G213" s="44"/>
      <c r="H213" s="43">
        <f t="shared" si="26"/>
        <v>1208.94</v>
      </c>
      <c r="I213" s="43">
        <f t="shared" si="27"/>
        <v>2433.2500000000123</v>
      </c>
      <c r="J213" s="45" t="str">
        <f t="shared" si="28"/>
        <v/>
      </c>
      <c r="K213" s="43">
        <f t="shared" si="29"/>
        <v>4.1725000000000003</v>
      </c>
      <c r="L213" s="43">
        <f>IF(A213="","",SUM($K$36:K213))</f>
        <v>17648.8475</v>
      </c>
      <c r="N213" s="46"/>
    </row>
    <row r="214" spans="1:14" x14ac:dyDescent="0.2">
      <c r="A214" s="40">
        <f t="shared" si="20"/>
        <v>179</v>
      </c>
      <c r="B214" s="41">
        <f t="shared" si="21"/>
        <v>48884</v>
      </c>
      <c r="C214" s="42">
        <f t="shared" si="22"/>
        <v>5.5E-2</v>
      </c>
      <c r="D214" s="43">
        <f t="shared" si="23"/>
        <v>11.15</v>
      </c>
      <c r="E214" s="43">
        <f t="shared" si="24"/>
        <v>1225.6300000000001</v>
      </c>
      <c r="F214" s="43">
        <f t="shared" si="25"/>
        <v>0</v>
      </c>
      <c r="G214" s="44"/>
      <c r="H214" s="43">
        <f t="shared" si="26"/>
        <v>1214.48</v>
      </c>
      <c r="I214" s="43">
        <f t="shared" si="27"/>
        <v>1218.7700000000123</v>
      </c>
      <c r="J214" s="45" t="str">
        <f t="shared" si="28"/>
        <v/>
      </c>
      <c r="K214" s="43">
        <f t="shared" si="29"/>
        <v>2.7875000000000001</v>
      </c>
      <c r="L214" s="43">
        <f>IF(A214="","",SUM($K$36:K214))</f>
        <v>17651.634999999998</v>
      </c>
      <c r="N214" s="46"/>
    </row>
    <row r="215" spans="1:14" x14ac:dyDescent="0.2">
      <c r="A215" s="40">
        <f t="shared" si="20"/>
        <v>180</v>
      </c>
      <c r="B215" s="41">
        <f t="shared" si="21"/>
        <v>48914</v>
      </c>
      <c r="C215" s="42">
        <f t="shared" si="22"/>
        <v>5.5E-2</v>
      </c>
      <c r="D215" s="43">
        <f t="shared" si="23"/>
        <v>5.59</v>
      </c>
      <c r="E215" s="43">
        <f t="shared" si="24"/>
        <v>1224.3600000000122</v>
      </c>
      <c r="F215" s="43">
        <f t="shared" si="25"/>
        <v>0</v>
      </c>
      <c r="G215" s="44"/>
      <c r="H215" s="43">
        <f t="shared" si="26"/>
        <v>1218.7700000000123</v>
      </c>
      <c r="I215" s="43">
        <f t="shared" si="27"/>
        <v>0</v>
      </c>
      <c r="J215" s="45">
        <f t="shared" si="28"/>
        <v>15</v>
      </c>
      <c r="K215" s="43">
        <f t="shared" si="29"/>
        <v>1.3975</v>
      </c>
      <c r="L215" s="43">
        <f>IF(A215="","",SUM($K$36:K215))</f>
        <v>17653.032499999998</v>
      </c>
      <c r="N215" s="46"/>
    </row>
    <row r="216" spans="1:14" x14ac:dyDescent="0.2">
      <c r="A216" s="40" t="str">
        <f t="shared" si="20"/>
        <v/>
      </c>
      <c r="B216" s="41" t="str">
        <f t="shared" si="21"/>
        <v/>
      </c>
      <c r="C216" s="42" t="str">
        <f t="shared" si="22"/>
        <v/>
      </c>
      <c r="D216" s="43" t="str">
        <f t="shared" si="23"/>
        <v/>
      </c>
      <c r="E216" s="43" t="str">
        <f t="shared" si="24"/>
        <v/>
      </c>
      <c r="F216" s="43" t="str">
        <f t="shared" si="25"/>
        <v/>
      </c>
      <c r="G216" s="44"/>
      <c r="H216" s="43" t="str">
        <f t="shared" si="26"/>
        <v/>
      </c>
      <c r="I216" s="43" t="str">
        <f t="shared" si="27"/>
        <v/>
      </c>
      <c r="J216" s="45" t="str">
        <f t="shared" si="28"/>
        <v/>
      </c>
      <c r="K216" s="43" t="str">
        <f t="shared" si="29"/>
        <v/>
      </c>
      <c r="L216" s="43" t="str">
        <f>IF(A216="","",SUM($K$36:K216))</f>
        <v/>
      </c>
      <c r="N216" s="46"/>
    </row>
    <row r="217" spans="1:14" x14ac:dyDescent="0.2">
      <c r="A217" s="40" t="str">
        <f t="shared" si="20"/>
        <v/>
      </c>
      <c r="B217" s="41" t="str">
        <f t="shared" si="21"/>
        <v/>
      </c>
      <c r="C217" s="42" t="str">
        <f t="shared" si="22"/>
        <v/>
      </c>
      <c r="D217" s="43" t="str">
        <f t="shared" si="23"/>
        <v/>
      </c>
      <c r="E217" s="43" t="str">
        <f t="shared" si="24"/>
        <v/>
      </c>
      <c r="F217" s="43" t="str">
        <f t="shared" si="25"/>
        <v/>
      </c>
      <c r="G217" s="44"/>
      <c r="H217" s="43" t="str">
        <f t="shared" si="26"/>
        <v/>
      </c>
      <c r="I217" s="43" t="str">
        <f t="shared" si="27"/>
        <v/>
      </c>
      <c r="J217" s="45" t="str">
        <f t="shared" si="28"/>
        <v/>
      </c>
      <c r="K217" s="43" t="str">
        <f t="shared" si="29"/>
        <v/>
      </c>
      <c r="L217" s="43" t="str">
        <f>IF(A217="","",SUM($K$36:K217))</f>
        <v/>
      </c>
      <c r="N217" s="46"/>
    </row>
    <row r="218" spans="1:14" x14ac:dyDescent="0.2">
      <c r="A218" s="40" t="str">
        <f t="shared" si="20"/>
        <v/>
      </c>
      <c r="B218" s="41" t="str">
        <f t="shared" si="21"/>
        <v/>
      </c>
      <c r="C218" s="42" t="str">
        <f t="shared" si="22"/>
        <v/>
      </c>
      <c r="D218" s="43" t="str">
        <f t="shared" si="23"/>
        <v/>
      </c>
      <c r="E218" s="43" t="str">
        <f t="shared" si="24"/>
        <v/>
      </c>
      <c r="F218" s="43" t="str">
        <f t="shared" si="25"/>
        <v/>
      </c>
      <c r="G218" s="44"/>
      <c r="H218" s="43" t="str">
        <f t="shared" si="26"/>
        <v/>
      </c>
      <c r="I218" s="43" t="str">
        <f t="shared" si="27"/>
        <v/>
      </c>
      <c r="J218" s="45" t="str">
        <f t="shared" si="28"/>
        <v/>
      </c>
      <c r="K218" s="43" t="str">
        <f t="shared" si="29"/>
        <v/>
      </c>
      <c r="L218" s="43" t="str">
        <f>IF(A218="","",SUM($K$36:K218))</f>
        <v/>
      </c>
      <c r="N218" s="46"/>
    </row>
    <row r="219" spans="1:14" x14ac:dyDescent="0.2">
      <c r="A219" s="40" t="str">
        <f t="shared" si="20"/>
        <v/>
      </c>
      <c r="B219" s="41" t="str">
        <f t="shared" si="21"/>
        <v/>
      </c>
      <c r="C219" s="42" t="str">
        <f t="shared" si="22"/>
        <v/>
      </c>
      <c r="D219" s="43" t="str">
        <f t="shared" si="23"/>
        <v/>
      </c>
      <c r="E219" s="43" t="str">
        <f t="shared" si="24"/>
        <v/>
      </c>
      <c r="F219" s="43" t="str">
        <f t="shared" si="25"/>
        <v/>
      </c>
      <c r="G219" s="44"/>
      <c r="H219" s="43" t="str">
        <f t="shared" si="26"/>
        <v/>
      </c>
      <c r="I219" s="43" t="str">
        <f t="shared" si="27"/>
        <v/>
      </c>
      <c r="J219" s="45" t="str">
        <f t="shared" si="28"/>
        <v/>
      </c>
      <c r="K219" s="43" t="str">
        <f t="shared" si="29"/>
        <v/>
      </c>
      <c r="L219" s="43" t="str">
        <f>IF(A219="","",SUM($K$36:K219))</f>
        <v/>
      </c>
      <c r="N219" s="46"/>
    </row>
    <row r="220" spans="1:14" x14ac:dyDescent="0.2">
      <c r="A220" s="40" t="str">
        <f t="shared" si="20"/>
        <v/>
      </c>
      <c r="B220" s="41" t="str">
        <f t="shared" si="21"/>
        <v/>
      </c>
      <c r="C220" s="42" t="str">
        <f t="shared" si="22"/>
        <v/>
      </c>
      <c r="D220" s="43" t="str">
        <f t="shared" si="23"/>
        <v/>
      </c>
      <c r="E220" s="43" t="str">
        <f t="shared" si="24"/>
        <v/>
      </c>
      <c r="F220" s="43" t="str">
        <f t="shared" si="25"/>
        <v/>
      </c>
      <c r="G220" s="44"/>
      <c r="H220" s="43" t="str">
        <f t="shared" si="26"/>
        <v/>
      </c>
      <c r="I220" s="43" t="str">
        <f t="shared" si="27"/>
        <v/>
      </c>
      <c r="J220" s="45" t="str">
        <f t="shared" si="28"/>
        <v/>
      </c>
      <c r="K220" s="43" t="str">
        <f t="shared" si="29"/>
        <v/>
      </c>
      <c r="L220" s="43" t="str">
        <f>IF(A220="","",SUM($K$36:K220))</f>
        <v/>
      </c>
      <c r="N220" s="46"/>
    </row>
    <row r="221" spans="1:14" x14ac:dyDescent="0.2">
      <c r="A221" s="40" t="str">
        <f t="shared" si="20"/>
        <v/>
      </c>
      <c r="B221" s="41" t="str">
        <f t="shared" si="21"/>
        <v/>
      </c>
      <c r="C221" s="42" t="str">
        <f t="shared" si="22"/>
        <v/>
      </c>
      <c r="D221" s="43" t="str">
        <f t="shared" si="23"/>
        <v/>
      </c>
      <c r="E221" s="43" t="str">
        <f t="shared" si="24"/>
        <v/>
      </c>
      <c r="F221" s="43" t="str">
        <f t="shared" si="25"/>
        <v/>
      </c>
      <c r="G221" s="44"/>
      <c r="H221" s="43" t="str">
        <f t="shared" si="26"/>
        <v/>
      </c>
      <c r="I221" s="43" t="str">
        <f t="shared" si="27"/>
        <v/>
      </c>
      <c r="J221" s="45" t="str">
        <f t="shared" si="28"/>
        <v/>
      </c>
      <c r="K221" s="43" t="str">
        <f t="shared" si="29"/>
        <v/>
      </c>
      <c r="L221" s="43" t="str">
        <f>IF(A221="","",SUM($K$36:K221))</f>
        <v/>
      </c>
      <c r="N221" s="46"/>
    </row>
    <row r="222" spans="1:14" x14ac:dyDescent="0.2">
      <c r="A222" s="40" t="str">
        <f t="shared" si="20"/>
        <v/>
      </c>
      <c r="B222" s="41" t="str">
        <f t="shared" si="21"/>
        <v/>
      </c>
      <c r="C222" s="42" t="str">
        <f t="shared" si="22"/>
        <v/>
      </c>
      <c r="D222" s="43" t="str">
        <f t="shared" si="23"/>
        <v/>
      </c>
      <c r="E222" s="43" t="str">
        <f t="shared" si="24"/>
        <v/>
      </c>
      <c r="F222" s="43" t="str">
        <f t="shared" si="25"/>
        <v/>
      </c>
      <c r="G222" s="44"/>
      <c r="H222" s="43" t="str">
        <f t="shared" si="26"/>
        <v/>
      </c>
      <c r="I222" s="43" t="str">
        <f t="shared" si="27"/>
        <v/>
      </c>
      <c r="J222" s="45" t="str">
        <f t="shared" si="28"/>
        <v/>
      </c>
      <c r="K222" s="43" t="str">
        <f t="shared" si="29"/>
        <v/>
      </c>
      <c r="L222" s="43" t="str">
        <f>IF(A222="","",SUM($K$36:K222))</f>
        <v/>
      </c>
      <c r="N222" s="46"/>
    </row>
    <row r="223" spans="1:14" x14ac:dyDescent="0.2">
      <c r="A223" s="40" t="str">
        <f t="shared" si="20"/>
        <v/>
      </c>
      <c r="B223" s="41" t="str">
        <f t="shared" si="21"/>
        <v/>
      </c>
      <c r="C223" s="42" t="str">
        <f t="shared" si="22"/>
        <v/>
      </c>
      <c r="D223" s="43" t="str">
        <f t="shared" si="23"/>
        <v/>
      </c>
      <c r="E223" s="43" t="str">
        <f t="shared" si="24"/>
        <v/>
      </c>
      <c r="F223" s="43" t="str">
        <f t="shared" si="25"/>
        <v/>
      </c>
      <c r="G223" s="44"/>
      <c r="H223" s="43" t="str">
        <f t="shared" si="26"/>
        <v/>
      </c>
      <c r="I223" s="43" t="str">
        <f t="shared" si="27"/>
        <v/>
      </c>
      <c r="J223" s="45" t="str">
        <f t="shared" si="28"/>
        <v/>
      </c>
      <c r="K223" s="43" t="str">
        <f t="shared" si="29"/>
        <v/>
      </c>
      <c r="L223" s="43" t="str">
        <f>IF(A223="","",SUM($K$36:K223))</f>
        <v/>
      </c>
      <c r="N223" s="46"/>
    </row>
    <row r="224" spans="1:14" x14ac:dyDescent="0.2">
      <c r="A224" s="40" t="str">
        <f t="shared" si="20"/>
        <v/>
      </c>
      <c r="B224" s="41" t="str">
        <f t="shared" si="21"/>
        <v/>
      </c>
      <c r="C224" s="42" t="str">
        <f t="shared" si="22"/>
        <v/>
      </c>
      <c r="D224" s="43" t="str">
        <f t="shared" si="23"/>
        <v/>
      </c>
      <c r="E224" s="43" t="str">
        <f t="shared" si="24"/>
        <v/>
      </c>
      <c r="F224" s="43" t="str">
        <f t="shared" si="25"/>
        <v/>
      </c>
      <c r="G224" s="44"/>
      <c r="H224" s="43" t="str">
        <f t="shared" si="26"/>
        <v/>
      </c>
      <c r="I224" s="43" t="str">
        <f t="shared" si="27"/>
        <v/>
      </c>
      <c r="J224" s="45" t="str">
        <f t="shared" si="28"/>
        <v/>
      </c>
      <c r="K224" s="43" t="str">
        <f t="shared" si="29"/>
        <v/>
      </c>
      <c r="L224" s="43" t="str">
        <f>IF(A224="","",SUM($K$36:K224))</f>
        <v/>
      </c>
      <c r="N224" s="46"/>
    </row>
    <row r="225" spans="1:14" x14ac:dyDescent="0.2">
      <c r="A225" s="40" t="str">
        <f t="shared" si="20"/>
        <v/>
      </c>
      <c r="B225" s="41" t="str">
        <f t="shared" si="21"/>
        <v/>
      </c>
      <c r="C225" s="42" t="str">
        <f t="shared" si="22"/>
        <v/>
      </c>
      <c r="D225" s="43" t="str">
        <f t="shared" si="23"/>
        <v/>
      </c>
      <c r="E225" s="43" t="str">
        <f t="shared" si="24"/>
        <v/>
      </c>
      <c r="F225" s="43" t="str">
        <f t="shared" si="25"/>
        <v/>
      </c>
      <c r="G225" s="44"/>
      <c r="H225" s="43" t="str">
        <f t="shared" si="26"/>
        <v/>
      </c>
      <c r="I225" s="43" t="str">
        <f t="shared" si="27"/>
        <v/>
      </c>
      <c r="J225" s="45" t="str">
        <f t="shared" si="28"/>
        <v/>
      </c>
      <c r="K225" s="43" t="str">
        <f t="shared" si="29"/>
        <v/>
      </c>
      <c r="L225" s="43" t="str">
        <f>IF(A225="","",SUM($K$36:K225))</f>
        <v/>
      </c>
      <c r="N225" s="46"/>
    </row>
    <row r="226" spans="1:14" x14ac:dyDescent="0.2">
      <c r="A226" s="40" t="str">
        <f t="shared" si="20"/>
        <v/>
      </c>
      <c r="B226" s="41" t="str">
        <f t="shared" si="21"/>
        <v/>
      </c>
      <c r="C226" s="42" t="str">
        <f t="shared" si="22"/>
        <v/>
      </c>
      <c r="D226" s="43" t="str">
        <f t="shared" si="23"/>
        <v/>
      </c>
      <c r="E226" s="43" t="str">
        <f t="shared" si="24"/>
        <v/>
      </c>
      <c r="F226" s="43" t="str">
        <f t="shared" si="25"/>
        <v/>
      </c>
      <c r="G226" s="44"/>
      <c r="H226" s="43" t="str">
        <f t="shared" si="26"/>
        <v/>
      </c>
      <c r="I226" s="43" t="str">
        <f t="shared" si="27"/>
        <v/>
      </c>
      <c r="J226" s="45" t="str">
        <f t="shared" si="28"/>
        <v/>
      </c>
      <c r="K226" s="43" t="str">
        <f t="shared" si="29"/>
        <v/>
      </c>
      <c r="L226" s="43" t="str">
        <f>IF(A226="","",SUM($K$36:K226))</f>
        <v/>
      </c>
      <c r="N226" s="46"/>
    </row>
    <row r="227" spans="1:14" x14ac:dyDescent="0.2">
      <c r="A227" s="40" t="str">
        <f t="shared" si="20"/>
        <v/>
      </c>
      <c r="B227" s="41" t="str">
        <f t="shared" si="21"/>
        <v/>
      </c>
      <c r="C227" s="42" t="str">
        <f t="shared" si="22"/>
        <v/>
      </c>
      <c r="D227" s="43" t="str">
        <f t="shared" si="23"/>
        <v/>
      </c>
      <c r="E227" s="43" t="str">
        <f t="shared" si="24"/>
        <v/>
      </c>
      <c r="F227" s="43" t="str">
        <f t="shared" si="25"/>
        <v/>
      </c>
      <c r="G227" s="44"/>
      <c r="H227" s="43" t="str">
        <f t="shared" si="26"/>
        <v/>
      </c>
      <c r="I227" s="43" t="str">
        <f t="shared" si="27"/>
        <v/>
      </c>
      <c r="J227" s="45" t="str">
        <f t="shared" si="28"/>
        <v/>
      </c>
      <c r="K227" s="43" t="str">
        <f t="shared" si="29"/>
        <v/>
      </c>
      <c r="L227" s="43" t="str">
        <f>IF(A227="","",SUM($K$36:K227))</f>
        <v/>
      </c>
      <c r="N227" s="46"/>
    </row>
    <row r="228" spans="1:14" x14ac:dyDescent="0.2">
      <c r="A228" s="40" t="str">
        <f t="shared" ref="A228:A291" si="30">IF(I227="","",IF(OR(A227&gt;=nper,ROUND(I227,2)&lt;=0),"",A227+1))</f>
        <v/>
      </c>
      <c r="B228" s="41" t="str">
        <f t="shared" ref="B228:B291" si="31">IF(A228="","",IF(OR(periods_per_year=26,periods_per_year=52),IF(periods_per_year=26,IF(A228=1,fpdate,B227+14),IF(periods_per_year=52,IF(A228=1,fpdate,B227+7),"n/a")),IF(periods_per_year=24,DATE(YEAR(fpdate),MONTH(fpdate)+(A228-1)/2+IF(AND(DAY(fpdate)&gt;=15,MOD(A228,2)=0),1,0),IF(MOD(A228,2)=0,IF(DAY(fpdate)&gt;=15,DAY(fpdate)-14,DAY(fpdate)+14),DAY(fpdate))),IF(DAY(DATE(YEAR(fpdate),MONTH(fpdate)+A228-1,DAY(fpdate)))&lt;&gt;DAY(fpdate),DATE(YEAR(fpdate),MONTH(fpdate)+A228,0),DATE(YEAR(fpdate),MONTH(fpdate)+A228-1,DAY(fpdate))))))</f>
        <v/>
      </c>
      <c r="C228" s="42" t="str">
        <f t="shared" ref="C228:C291" si="32">IF(A228="","",IF(variable,IF(A228&lt;$L$6*periods_per_year,start_rate,IF($L$10&gt;=0,MIN($L$7,start_rate+$L$10*ROUNDUP((A228-$L$6*periods_per_year)/$L$9,0)),MAX($L$8,start_rate+$L$10*ROUNDUP((A228-$L$6*periods_per_year)/$L$9,0)))),start_rate))</f>
        <v/>
      </c>
      <c r="D228" s="43" t="str">
        <f t="shared" ref="D228:D291" si="33">IF(A228="","",ROUND((((1+C228/CP)^(CP/periods_per_year))-1)*I227,2))</f>
        <v/>
      </c>
      <c r="E228" s="43" t="str">
        <f t="shared" ref="E228:E291" si="34">IF(A228="","",IF(A228=nper,I227+D228,MIN(I227+D228,IF(C228=C227,E227,IF($D$10="Acc Bi-Weekly",ROUND((-PMT(((1+C228/CP)^(CP/12))-1,(nper-A228+1)*12/26,I227))/2,2),IF($D$10="Acc Weekly",ROUND((-PMT(((1+C228/CP)^(CP/12))-1,(nper-A228+1)*12/52,I227))/4,2),ROUND(-PMT(((1+C228/CP)^(CP/periods_per_year))-1,nper-A228+1,I227),2)))))))</f>
        <v/>
      </c>
      <c r="F228" s="43" t="str">
        <f t="shared" ref="F228:F291" si="35">IF(A228="","",IF(I227&lt;=E228,0,IF(IF(MOD(A228,int)=0,$D$20,0)+E228&gt;=I227+D228,I227+D228-E228,IF(MOD(A228,int)=0,$D$20,0)+IF(IF(MOD(A228,int)=0,$D$20,0)+IF(MOD(A228-$D$23,periods_per_year)=0,$D$22,0)+E228&lt;I227+D228,IF(MOD(A228-$D$23,periods_per_year)=0,$D$22,0),I227+D228-IF(MOD(A228,int)=0,$D$20,0)-E228))))</f>
        <v/>
      </c>
      <c r="G228" s="44"/>
      <c r="H228" s="43" t="str">
        <f t="shared" ref="H228:H291" si="36">IF(A228="","",E228-D228+G228+IF(F228="",0,F228))</f>
        <v/>
      </c>
      <c r="I228" s="43" t="str">
        <f t="shared" ref="I228:I291" si="37">IF(A228="","",I227-H228)</f>
        <v/>
      </c>
      <c r="J228" s="45" t="str">
        <f t="shared" ref="J228:J291" si="38">IF(A228="","",IF(MOD(A228,periods_per_year)=0,A228/periods_per_year,""))</f>
        <v/>
      </c>
      <c r="K228" s="43" t="str">
        <f t="shared" ref="K228:K291" si="39">IF(A228="","",$L$28*D228)</f>
        <v/>
      </c>
      <c r="L228" s="43" t="str">
        <f>IF(A228="","",SUM($K$36:K228))</f>
        <v/>
      </c>
      <c r="N228" s="46"/>
    </row>
    <row r="229" spans="1:14" x14ac:dyDescent="0.2">
      <c r="A229" s="40" t="str">
        <f t="shared" si="30"/>
        <v/>
      </c>
      <c r="B229" s="41" t="str">
        <f t="shared" si="31"/>
        <v/>
      </c>
      <c r="C229" s="42" t="str">
        <f t="shared" si="32"/>
        <v/>
      </c>
      <c r="D229" s="43" t="str">
        <f t="shared" si="33"/>
        <v/>
      </c>
      <c r="E229" s="43" t="str">
        <f t="shared" si="34"/>
        <v/>
      </c>
      <c r="F229" s="43" t="str">
        <f t="shared" si="35"/>
        <v/>
      </c>
      <c r="G229" s="44"/>
      <c r="H229" s="43" t="str">
        <f t="shared" si="36"/>
        <v/>
      </c>
      <c r="I229" s="43" t="str">
        <f t="shared" si="37"/>
        <v/>
      </c>
      <c r="J229" s="45" t="str">
        <f t="shared" si="38"/>
        <v/>
      </c>
      <c r="K229" s="43" t="str">
        <f t="shared" si="39"/>
        <v/>
      </c>
      <c r="L229" s="43" t="str">
        <f>IF(A229="","",SUM($K$36:K229))</f>
        <v/>
      </c>
      <c r="N229" s="46"/>
    </row>
    <row r="230" spans="1:14" x14ac:dyDescent="0.2">
      <c r="A230" s="40" t="str">
        <f t="shared" si="30"/>
        <v/>
      </c>
      <c r="B230" s="41" t="str">
        <f t="shared" si="31"/>
        <v/>
      </c>
      <c r="C230" s="42" t="str">
        <f t="shared" si="32"/>
        <v/>
      </c>
      <c r="D230" s="43" t="str">
        <f t="shared" si="33"/>
        <v/>
      </c>
      <c r="E230" s="43" t="str">
        <f t="shared" si="34"/>
        <v/>
      </c>
      <c r="F230" s="43" t="str">
        <f t="shared" si="35"/>
        <v/>
      </c>
      <c r="G230" s="44"/>
      <c r="H230" s="43" t="str">
        <f t="shared" si="36"/>
        <v/>
      </c>
      <c r="I230" s="43" t="str">
        <f t="shared" si="37"/>
        <v/>
      </c>
      <c r="J230" s="45" t="str">
        <f t="shared" si="38"/>
        <v/>
      </c>
      <c r="K230" s="43" t="str">
        <f t="shared" si="39"/>
        <v/>
      </c>
      <c r="L230" s="43" t="str">
        <f>IF(A230="","",SUM($K$36:K230))</f>
        <v/>
      </c>
      <c r="N230" s="46"/>
    </row>
    <row r="231" spans="1:14" x14ac:dyDescent="0.2">
      <c r="A231" s="40" t="str">
        <f t="shared" si="30"/>
        <v/>
      </c>
      <c r="B231" s="41" t="str">
        <f t="shared" si="31"/>
        <v/>
      </c>
      <c r="C231" s="42" t="str">
        <f t="shared" si="32"/>
        <v/>
      </c>
      <c r="D231" s="43" t="str">
        <f t="shared" si="33"/>
        <v/>
      </c>
      <c r="E231" s="43" t="str">
        <f t="shared" si="34"/>
        <v/>
      </c>
      <c r="F231" s="43" t="str">
        <f t="shared" si="35"/>
        <v/>
      </c>
      <c r="G231" s="44"/>
      <c r="H231" s="43" t="str">
        <f t="shared" si="36"/>
        <v/>
      </c>
      <c r="I231" s="43" t="str">
        <f t="shared" si="37"/>
        <v/>
      </c>
      <c r="J231" s="45" t="str">
        <f t="shared" si="38"/>
        <v/>
      </c>
      <c r="K231" s="43" t="str">
        <f t="shared" si="39"/>
        <v/>
      </c>
      <c r="L231" s="43" t="str">
        <f>IF(A231="","",SUM($K$36:K231))</f>
        <v/>
      </c>
      <c r="N231" s="46"/>
    </row>
    <row r="232" spans="1:14" x14ac:dyDescent="0.2">
      <c r="A232" s="40" t="str">
        <f t="shared" si="30"/>
        <v/>
      </c>
      <c r="B232" s="41" t="str">
        <f t="shared" si="31"/>
        <v/>
      </c>
      <c r="C232" s="42" t="str">
        <f t="shared" si="32"/>
        <v/>
      </c>
      <c r="D232" s="43" t="str">
        <f t="shared" si="33"/>
        <v/>
      </c>
      <c r="E232" s="43" t="str">
        <f t="shared" si="34"/>
        <v/>
      </c>
      <c r="F232" s="43" t="str">
        <f t="shared" si="35"/>
        <v/>
      </c>
      <c r="G232" s="44"/>
      <c r="H232" s="43" t="str">
        <f t="shared" si="36"/>
        <v/>
      </c>
      <c r="I232" s="43" t="str">
        <f t="shared" si="37"/>
        <v/>
      </c>
      <c r="J232" s="45" t="str">
        <f t="shared" si="38"/>
        <v/>
      </c>
      <c r="K232" s="43" t="str">
        <f t="shared" si="39"/>
        <v/>
      </c>
      <c r="L232" s="43" t="str">
        <f>IF(A232="","",SUM($K$36:K232))</f>
        <v/>
      </c>
      <c r="N232" s="46"/>
    </row>
    <row r="233" spans="1:14" x14ac:dyDescent="0.2">
      <c r="A233" s="40" t="str">
        <f t="shared" si="30"/>
        <v/>
      </c>
      <c r="B233" s="41" t="str">
        <f t="shared" si="31"/>
        <v/>
      </c>
      <c r="C233" s="42" t="str">
        <f t="shared" si="32"/>
        <v/>
      </c>
      <c r="D233" s="43" t="str">
        <f t="shared" si="33"/>
        <v/>
      </c>
      <c r="E233" s="43" t="str">
        <f t="shared" si="34"/>
        <v/>
      </c>
      <c r="F233" s="43" t="str">
        <f t="shared" si="35"/>
        <v/>
      </c>
      <c r="G233" s="44"/>
      <c r="H233" s="43" t="str">
        <f t="shared" si="36"/>
        <v/>
      </c>
      <c r="I233" s="43" t="str">
        <f t="shared" si="37"/>
        <v/>
      </c>
      <c r="J233" s="45" t="str">
        <f t="shared" si="38"/>
        <v/>
      </c>
      <c r="K233" s="43" t="str">
        <f t="shared" si="39"/>
        <v/>
      </c>
      <c r="L233" s="43" t="str">
        <f>IF(A233="","",SUM($K$36:K233))</f>
        <v/>
      </c>
      <c r="N233" s="46"/>
    </row>
    <row r="234" spans="1:14" x14ac:dyDescent="0.2">
      <c r="A234" s="40" t="str">
        <f t="shared" si="30"/>
        <v/>
      </c>
      <c r="B234" s="41" t="str">
        <f t="shared" si="31"/>
        <v/>
      </c>
      <c r="C234" s="42" t="str">
        <f t="shared" si="32"/>
        <v/>
      </c>
      <c r="D234" s="43" t="str">
        <f t="shared" si="33"/>
        <v/>
      </c>
      <c r="E234" s="43" t="str">
        <f t="shared" si="34"/>
        <v/>
      </c>
      <c r="F234" s="43" t="str">
        <f t="shared" si="35"/>
        <v/>
      </c>
      <c r="G234" s="44"/>
      <c r="H234" s="43" t="str">
        <f t="shared" si="36"/>
        <v/>
      </c>
      <c r="I234" s="43" t="str">
        <f t="shared" si="37"/>
        <v/>
      </c>
      <c r="J234" s="45" t="str">
        <f t="shared" si="38"/>
        <v/>
      </c>
      <c r="K234" s="43" t="str">
        <f t="shared" si="39"/>
        <v/>
      </c>
      <c r="L234" s="43" t="str">
        <f>IF(A234="","",SUM($K$36:K234))</f>
        <v/>
      </c>
      <c r="N234" s="46"/>
    </row>
    <row r="235" spans="1:14" x14ac:dyDescent="0.2">
      <c r="A235" s="40" t="str">
        <f t="shared" si="30"/>
        <v/>
      </c>
      <c r="B235" s="41" t="str">
        <f t="shared" si="31"/>
        <v/>
      </c>
      <c r="C235" s="42" t="str">
        <f t="shared" si="32"/>
        <v/>
      </c>
      <c r="D235" s="43" t="str">
        <f t="shared" si="33"/>
        <v/>
      </c>
      <c r="E235" s="43" t="str">
        <f t="shared" si="34"/>
        <v/>
      </c>
      <c r="F235" s="43" t="str">
        <f t="shared" si="35"/>
        <v/>
      </c>
      <c r="G235" s="44"/>
      <c r="H235" s="43" t="str">
        <f t="shared" si="36"/>
        <v/>
      </c>
      <c r="I235" s="43" t="str">
        <f t="shared" si="37"/>
        <v/>
      </c>
      <c r="J235" s="45" t="str">
        <f t="shared" si="38"/>
        <v/>
      </c>
      <c r="K235" s="43" t="str">
        <f t="shared" si="39"/>
        <v/>
      </c>
      <c r="L235" s="43" t="str">
        <f>IF(A235="","",SUM($K$36:K235))</f>
        <v/>
      </c>
      <c r="N235" s="46"/>
    </row>
    <row r="236" spans="1:14" x14ac:dyDescent="0.2">
      <c r="A236" s="40" t="str">
        <f t="shared" si="30"/>
        <v/>
      </c>
      <c r="B236" s="41" t="str">
        <f t="shared" si="31"/>
        <v/>
      </c>
      <c r="C236" s="42" t="str">
        <f t="shared" si="32"/>
        <v/>
      </c>
      <c r="D236" s="43" t="str">
        <f t="shared" si="33"/>
        <v/>
      </c>
      <c r="E236" s="43" t="str">
        <f t="shared" si="34"/>
        <v/>
      </c>
      <c r="F236" s="43" t="str">
        <f t="shared" si="35"/>
        <v/>
      </c>
      <c r="G236" s="44"/>
      <c r="H236" s="43" t="str">
        <f t="shared" si="36"/>
        <v/>
      </c>
      <c r="I236" s="43" t="str">
        <f t="shared" si="37"/>
        <v/>
      </c>
      <c r="J236" s="45" t="str">
        <f t="shared" si="38"/>
        <v/>
      </c>
      <c r="K236" s="43" t="str">
        <f t="shared" si="39"/>
        <v/>
      </c>
      <c r="L236" s="43" t="str">
        <f>IF(A236="","",SUM($K$36:K236))</f>
        <v/>
      </c>
      <c r="N236" s="46"/>
    </row>
    <row r="237" spans="1:14" x14ac:dyDescent="0.2">
      <c r="A237" s="40" t="str">
        <f t="shared" si="30"/>
        <v/>
      </c>
      <c r="B237" s="41" t="str">
        <f t="shared" si="31"/>
        <v/>
      </c>
      <c r="C237" s="42" t="str">
        <f t="shared" si="32"/>
        <v/>
      </c>
      <c r="D237" s="43" t="str">
        <f t="shared" si="33"/>
        <v/>
      </c>
      <c r="E237" s="43" t="str">
        <f t="shared" si="34"/>
        <v/>
      </c>
      <c r="F237" s="43" t="str">
        <f t="shared" si="35"/>
        <v/>
      </c>
      <c r="G237" s="44"/>
      <c r="H237" s="43" t="str">
        <f t="shared" si="36"/>
        <v/>
      </c>
      <c r="I237" s="43" t="str">
        <f t="shared" si="37"/>
        <v/>
      </c>
      <c r="J237" s="45" t="str">
        <f t="shared" si="38"/>
        <v/>
      </c>
      <c r="K237" s="43" t="str">
        <f t="shared" si="39"/>
        <v/>
      </c>
      <c r="L237" s="43" t="str">
        <f>IF(A237="","",SUM($K$36:K237))</f>
        <v/>
      </c>
      <c r="N237" s="46"/>
    </row>
    <row r="238" spans="1:14" x14ac:dyDescent="0.2">
      <c r="A238" s="40" t="str">
        <f t="shared" si="30"/>
        <v/>
      </c>
      <c r="B238" s="41" t="str">
        <f t="shared" si="31"/>
        <v/>
      </c>
      <c r="C238" s="42" t="str">
        <f t="shared" si="32"/>
        <v/>
      </c>
      <c r="D238" s="43" t="str">
        <f t="shared" si="33"/>
        <v/>
      </c>
      <c r="E238" s="43" t="str">
        <f t="shared" si="34"/>
        <v/>
      </c>
      <c r="F238" s="43" t="str">
        <f t="shared" si="35"/>
        <v/>
      </c>
      <c r="G238" s="44"/>
      <c r="H238" s="43" t="str">
        <f t="shared" si="36"/>
        <v/>
      </c>
      <c r="I238" s="43" t="str">
        <f t="shared" si="37"/>
        <v/>
      </c>
      <c r="J238" s="45" t="str">
        <f t="shared" si="38"/>
        <v/>
      </c>
      <c r="K238" s="43" t="str">
        <f t="shared" si="39"/>
        <v/>
      </c>
      <c r="L238" s="43" t="str">
        <f>IF(A238="","",SUM($K$36:K238))</f>
        <v/>
      </c>
      <c r="N238" s="46"/>
    </row>
    <row r="239" spans="1:14" x14ac:dyDescent="0.2">
      <c r="A239" s="40" t="str">
        <f t="shared" si="30"/>
        <v/>
      </c>
      <c r="B239" s="41" t="str">
        <f t="shared" si="31"/>
        <v/>
      </c>
      <c r="C239" s="42" t="str">
        <f t="shared" si="32"/>
        <v/>
      </c>
      <c r="D239" s="43" t="str">
        <f t="shared" si="33"/>
        <v/>
      </c>
      <c r="E239" s="43" t="str">
        <f t="shared" si="34"/>
        <v/>
      </c>
      <c r="F239" s="43" t="str">
        <f t="shared" si="35"/>
        <v/>
      </c>
      <c r="G239" s="44"/>
      <c r="H239" s="43" t="str">
        <f t="shared" si="36"/>
        <v/>
      </c>
      <c r="I239" s="43" t="str">
        <f t="shared" si="37"/>
        <v/>
      </c>
      <c r="J239" s="45" t="str">
        <f t="shared" si="38"/>
        <v/>
      </c>
      <c r="K239" s="43" t="str">
        <f t="shared" si="39"/>
        <v/>
      </c>
      <c r="L239" s="43" t="str">
        <f>IF(A239="","",SUM($K$36:K239))</f>
        <v/>
      </c>
      <c r="N239" s="46"/>
    </row>
    <row r="240" spans="1:14" x14ac:dyDescent="0.2">
      <c r="A240" s="40" t="str">
        <f t="shared" si="30"/>
        <v/>
      </c>
      <c r="B240" s="41" t="str">
        <f t="shared" si="31"/>
        <v/>
      </c>
      <c r="C240" s="42" t="str">
        <f t="shared" si="32"/>
        <v/>
      </c>
      <c r="D240" s="43" t="str">
        <f t="shared" si="33"/>
        <v/>
      </c>
      <c r="E240" s="43" t="str">
        <f t="shared" si="34"/>
        <v/>
      </c>
      <c r="F240" s="43" t="str">
        <f t="shared" si="35"/>
        <v/>
      </c>
      <c r="G240" s="44"/>
      <c r="H240" s="43" t="str">
        <f t="shared" si="36"/>
        <v/>
      </c>
      <c r="I240" s="43" t="str">
        <f t="shared" si="37"/>
        <v/>
      </c>
      <c r="J240" s="45" t="str">
        <f t="shared" si="38"/>
        <v/>
      </c>
      <c r="K240" s="43" t="str">
        <f t="shared" si="39"/>
        <v/>
      </c>
      <c r="L240" s="43" t="str">
        <f>IF(A240="","",SUM($K$36:K240))</f>
        <v/>
      </c>
      <c r="N240" s="46"/>
    </row>
    <row r="241" spans="1:14" x14ac:dyDescent="0.2">
      <c r="A241" s="40" t="str">
        <f t="shared" si="30"/>
        <v/>
      </c>
      <c r="B241" s="41" t="str">
        <f t="shared" si="31"/>
        <v/>
      </c>
      <c r="C241" s="42" t="str">
        <f t="shared" si="32"/>
        <v/>
      </c>
      <c r="D241" s="43" t="str">
        <f t="shared" si="33"/>
        <v/>
      </c>
      <c r="E241" s="43" t="str">
        <f t="shared" si="34"/>
        <v/>
      </c>
      <c r="F241" s="43" t="str">
        <f t="shared" si="35"/>
        <v/>
      </c>
      <c r="G241" s="44"/>
      <c r="H241" s="43" t="str">
        <f t="shared" si="36"/>
        <v/>
      </c>
      <c r="I241" s="43" t="str">
        <f t="shared" si="37"/>
        <v/>
      </c>
      <c r="J241" s="45" t="str">
        <f t="shared" si="38"/>
        <v/>
      </c>
      <c r="K241" s="43" t="str">
        <f t="shared" si="39"/>
        <v/>
      </c>
      <c r="L241" s="43" t="str">
        <f>IF(A241="","",SUM($K$36:K241))</f>
        <v/>
      </c>
      <c r="N241" s="46"/>
    </row>
    <row r="242" spans="1:14" x14ac:dyDescent="0.2">
      <c r="A242" s="40" t="str">
        <f t="shared" si="30"/>
        <v/>
      </c>
      <c r="B242" s="41" t="str">
        <f t="shared" si="31"/>
        <v/>
      </c>
      <c r="C242" s="42" t="str">
        <f t="shared" si="32"/>
        <v/>
      </c>
      <c r="D242" s="43" t="str">
        <f t="shared" si="33"/>
        <v/>
      </c>
      <c r="E242" s="43" t="str">
        <f t="shared" si="34"/>
        <v/>
      </c>
      <c r="F242" s="43" t="str">
        <f t="shared" si="35"/>
        <v/>
      </c>
      <c r="G242" s="44"/>
      <c r="H242" s="43" t="str">
        <f t="shared" si="36"/>
        <v/>
      </c>
      <c r="I242" s="43" t="str">
        <f t="shared" si="37"/>
        <v/>
      </c>
      <c r="J242" s="45" t="str">
        <f t="shared" si="38"/>
        <v/>
      </c>
      <c r="K242" s="43" t="str">
        <f t="shared" si="39"/>
        <v/>
      </c>
      <c r="L242" s="43" t="str">
        <f>IF(A242="","",SUM($K$36:K242))</f>
        <v/>
      </c>
      <c r="N242" s="46"/>
    </row>
    <row r="243" spans="1:14" x14ac:dyDescent="0.2">
      <c r="A243" s="40" t="str">
        <f t="shared" si="30"/>
        <v/>
      </c>
      <c r="B243" s="41" t="str">
        <f t="shared" si="31"/>
        <v/>
      </c>
      <c r="C243" s="42" t="str">
        <f t="shared" si="32"/>
        <v/>
      </c>
      <c r="D243" s="43" t="str">
        <f t="shared" si="33"/>
        <v/>
      </c>
      <c r="E243" s="43" t="str">
        <f t="shared" si="34"/>
        <v/>
      </c>
      <c r="F243" s="43" t="str">
        <f t="shared" si="35"/>
        <v/>
      </c>
      <c r="G243" s="44"/>
      <c r="H243" s="43" t="str">
        <f t="shared" si="36"/>
        <v/>
      </c>
      <c r="I243" s="43" t="str">
        <f t="shared" si="37"/>
        <v/>
      </c>
      <c r="J243" s="45" t="str">
        <f t="shared" si="38"/>
        <v/>
      </c>
      <c r="K243" s="43" t="str">
        <f t="shared" si="39"/>
        <v/>
      </c>
      <c r="L243" s="43" t="str">
        <f>IF(A243="","",SUM($K$36:K243))</f>
        <v/>
      </c>
      <c r="N243" s="46"/>
    </row>
    <row r="244" spans="1:14" x14ac:dyDescent="0.2">
      <c r="A244" s="40" t="str">
        <f t="shared" si="30"/>
        <v/>
      </c>
      <c r="B244" s="41" t="str">
        <f t="shared" si="31"/>
        <v/>
      </c>
      <c r="C244" s="42" t="str">
        <f t="shared" si="32"/>
        <v/>
      </c>
      <c r="D244" s="43" t="str">
        <f t="shared" si="33"/>
        <v/>
      </c>
      <c r="E244" s="43" t="str">
        <f t="shared" si="34"/>
        <v/>
      </c>
      <c r="F244" s="43" t="str">
        <f t="shared" si="35"/>
        <v/>
      </c>
      <c r="G244" s="44"/>
      <c r="H244" s="43" t="str">
        <f t="shared" si="36"/>
        <v/>
      </c>
      <c r="I244" s="43" t="str">
        <f t="shared" si="37"/>
        <v/>
      </c>
      <c r="J244" s="45" t="str">
        <f t="shared" si="38"/>
        <v/>
      </c>
      <c r="K244" s="43" t="str">
        <f t="shared" si="39"/>
        <v/>
      </c>
      <c r="L244" s="43" t="str">
        <f>IF(A244="","",SUM($K$36:K244))</f>
        <v/>
      </c>
      <c r="N244" s="46"/>
    </row>
    <row r="245" spans="1:14" x14ac:dyDescent="0.2">
      <c r="A245" s="40" t="str">
        <f t="shared" si="30"/>
        <v/>
      </c>
      <c r="B245" s="41" t="str">
        <f t="shared" si="31"/>
        <v/>
      </c>
      <c r="C245" s="42" t="str">
        <f t="shared" si="32"/>
        <v/>
      </c>
      <c r="D245" s="43" t="str">
        <f t="shared" si="33"/>
        <v/>
      </c>
      <c r="E245" s="43" t="str">
        <f t="shared" si="34"/>
        <v/>
      </c>
      <c r="F245" s="43" t="str">
        <f t="shared" si="35"/>
        <v/>
      </c>
      <c r="G245" s="44"/>
      <c r="H245" s="43" t="str">
        <f t="shared" si="36"/>
        <v/>
      </c>
      <c r="I245" s="43" t="str">
        <f t="shared" si="37"/>
        <v/>
      </c>
      <c r="J245" s="45" t="str">
        <f t="shared" si="38"/>
        <v/>
      </c>
      <c r="K245" s="43" t="str">
        <f t="shared" si="39"/>
        <v/>
      </c>
      <c r="L245" s="43" t="str">
        <f>IF(A245="","",SUM($K$36:K245))</f>
        <v/>
      </c>
      <c r="N245" s="46"/>
    </row>
    <row r="246" spans="1:14" x14ac:dyDescent="0.2">
      <c r="A246" s="40" t="str">
        <f t="shared" si="30"/>
        <v/>
      </c>
      <c r="B246" s="41" t="str">
        <f t="shared" si="31"/>
        <v/>
      </c>
      <c r="C246" s="42" t="str">
        <f t="shared" si="32"/>
        <v/>
      </c>
      <c r="D246" s="43" t="str">
        <f t="shared" si="33"/>
        <v/>
      </c>
      <c r="E246" s="43" t="str">
        <f t="shared" si="34"/>
        <v/>
      </c>
      <c r="F246" s="43" t="str">
        <f t="shared" si="35"/>
        <v/>
      </c>
      <c r="G246" s="44"/>
      <c r="H246" s="43" t="str">
        <f t="shared" si="36"/>
        <v/>
      </c>
      <c r="I246" s="43" t="str">
        <f t="shared" si="37"/>
        <v/>
      </c>
      <c r="J246" s="45" t="str">
        <f t="shared" si="38"/>
        <v/>
      </c>
      <c r="K246" s="43" t="str">
        <f t="shared" si="39"/>
        <v/>
      </c>
      <c r="L246" s="43" t="str">
        <f>IF(A246="","",SUM($K$36:K246))</f>
        <v/>
      </c>
      <c r="N246" s="46"/>
    </row>
    <row r="247" spans="1:14" x14ac:dyDescent="0.2">
      <c r="A247" s="40" t="str">
        <f t="shared" si="30"/>
        <v/>
      </c>
      <c r="B247" s="41" t="str">
        <f t="shared" si="31"/>
        <v/>
      </c>
      <c r="C247" s="42" t="str">
        <f t="shared" si="32"/>
        <v/>
      </c>
      <c r="D247" s="43" t="str">
        <f t="shared" si="33"/>
        <v/>
      </c>
      <c r="E247" s="43" t="str">
        <f t="shared" si="34"/>
        <v/>
      </c>
      <c r="F247" s="43" t="str">
        <f t="shared" si="35"/>
        <v/>
      </c>
      <c r="G247" s="44"/>
      <c r="H247" s="43" t="str">
        <f t="shared" si="36"/>
        <v/>
      </c>
      <c r="I247" s="43" t="str">
        <f t="shared" si="37"/>
        <v/>
      </c>
      <c r="J247" s="45" t="str">
        <f t="shared" si="38"/>
        <v/>
      </c>
      <c r="K247" s="43" t="str">
        <f t="shared" si="39"/>
        <v/>
      </c>
      <c r="L247" s="43" t="str">
        <f>IF(A247="","",SUM($K$36:K247))</f>
        <v/>
      </c>
      <c r="N247" s="46"/>
    </row>
    <row r="248" spans="1:14" x14ac:dyDescent="0.2">
      <c r="A248" s="40" t="str">
        <f t="shared" si="30"/>
        <v/>
      </c>
      <c r="B248" s="41" t="str">
        <f t="shared" si="31"/>
        <v/>
      </c>
      <c r="C248" s="42" t="str">
        <f t="shared" si="32"/>
        <v/>
      </c>
      <c r="D248" s="43" t="str">
        <f t="shared" si="33"/>
        <v/>
      </c>
      <c r="E248" s="43" t="str">
        <f t="shared" si="34"/>
        <v/>
      </c>
      <c r="F248" s="43" t="str">
        <f t="shared" si="35"/>
        <v/>
      </c>
      <c r="G248" s="44"/>
      <c r="H248" s="43" t="str">
        <f t="shared" si="36"/>
        <v/>
      </c>
      <c r="I248" s="43" t="str">
        <f t="shared" si="37"/>
        <v/>
      </c>
      <c r="J248" s="45" t="str">
        <f t="shared" si="38"/>
        <v/>
      </c>
      <c r="K248" s="43" t="str">
        <f t="shared" si="39"/>
        <v/>
      </c>
      <c r="L248" s="43" t="str">
        <f>IF(A248="","",SUM($K$36:K248))</f>
        <v/>
      </c>
      <c r="N248" s="46"/>
    </row>
    <row r="249" spans="1:14" x14ac:dyDescent="0.2">
      <c r="A249" s="40" t="str">
        <f t="shared" si="30"/>
        <v/>
      </c>
      <c r="B249" s="41" t="str">
        <f t="shared" si="31"/>
        <v/>
      </c>
      <c r="C249" s="42" t="str">
        <f t="shared" si="32"/>
        <v/>
      </c>
      <c r="D249" s="43" t="str">
        <f t="shared" si="33"/>
        <v/>
      </c>
      <c r="E249" s="43" t="str">
        <f t="shared" si="34"/>
        <v/>
      </c>
      <c r="F249" s="43" t="str">
        <f t="shared" si="35"/>
        <v/>
      </c>
      <c r="G249" s="44"/>
      <c r="H249" s="43" t="str">
        <f t="shared" si="36"/>
        <v/>
      </c>
      <c r="I249" s="43" t="str">
        <f t="shared" si="37"/>
        <v/>
      </c>
      <c r="J249" s="45" t="str">
        <f t="shared" si="38"/>
        <v/>
      </c>
      <c r="K249" s="43" t="str">
        <f t="shared" si="39"/>
        <v/>
      </c>
      <c r="L249" s="43" t="str">
        <f>IF(A249="","",SUM($K$36:K249))</f>
        <v/>
      </c>
      <c r="N249" s="46"/>
    </row>
    <row r="250" spans="1:14" x14ac:dyDescent="0.2">
      <c r="A250" s="40" t="str">
        <f t="shared" si="30"/>
        <v/>
      </c>
      <c r="B250" s="41" t="str">
        <f t="shared" si="31"/>
        <v/>
      </c>
      <c r="C250" s="42" t="str">
        <f t="shared" si="32"/>
        <v/>
      </c>
      <c r="D250" s="43" t="str">
        <f t="shared" si="33"/>
        <v/>
      </c>
      <c r="E250" s="43" t="str">
        <f t="shared" si="34"/>
        <v/>
      </c>
      <c r="F250" s="43" t="str">
        <f t="shared" si="35"/>
        <v/>
      </c>
      <c r="G250" s="44"/>
      <c r="H250" s="43" t="str">
        <f t="shared" si="36"/>
        <v/>
      </c>
      <c r="I250" s="43" t="str">
        <f t="shared" si="37"/>
        <v/>
      </c>
      <c r="J250" s="45" t="str">
        <f t="shared" si="38"/>
        <v/>
      </c>
      <c r="K250" s="43" t="str">
        <f t="shared" si="39"/>
        <v/>
      </c>
      <c r="L250" s="43" t="str">
        <f>IF(A250="","",SUM($K$36:K250))</f>
        <v/>
      </c>
      <c r="N250" s="46"/>
    </row>
    <row r="251" spans="1:14" x14ac:dyDescent="0.2">
      <c r="A251" s="40" t="str">
        <f t="shared" si="30"/>
        <v/>
      </c>
      <c r="B251" s="41" t="str">
        <f t="shared" si="31"/>
        <v/>
      </c>
      <c r="C251" s="42" t="str">
        <f t="shared" si="32"/>
        <v/>
      </c>
      <c r="D251" s="43" t="str">
        <f t="shared" si="33"/>
        <v/>
      </c>
      <c r="E251" s="43" t="str">
        <f t="shared" si="34"/>
        <v/>
      </c>
      <c r="F251" s="43" t="str">
        <f t="shared" si="35"/>
        <v/>
      </c>
      <c r="G251" s="44"/>
      <c r="H251" s="43" t="str">
        <f t="shared" si="36"/>
        <v/>
      </c>
      <c r="I251" s="43" t="str">
        <f t="shared" si="37"/>
        <v/>
      </c>
      <c r="J251" s="45" t="str">
        <f t="shared" si="38"/>
        <v/>
      </c>
      <c r="K251" s="43" t="str">
        <f t="shared" si="39"/>
        <v/>
      </c>
      <c r="L251" s="43" t="str">
        <f>IF(A251="","",SUM($K$36:K251))</f>
        <v/>
      </c>
      <c r="N251" s="46"/>
    </row>
    <row r="252" spans="1:14" x14ac:dyDescent="0.2">
      <c r="A252" s="40" t="str">
        <f t="shared" si="30"/>
        <v/>
      </c>
      <c r="B252" s="41" t="str">
        <f t="shared" si="31"/>
        <v/>
      </c>
      <c r="C252" s="42" t="str">
        <f t="shared" si="32"/>
        <v/>
      </c>
      <c r="D252" s="43" t="str">
        <f t="shared" si="33"/>
        <v/>
      </c>
      <c r="E252" s="43" t="str">
        <f t="shared" si="34"/>
        <v/>
      </c>
      <c r="F252" s="43" t="str">
        <f t="shared" si="35"/>
        <v/>
      </c>
      <c r="G252" s="44"/>
      <c r="H252" s="43" t="str">
        <f t="shared" si="36"/>
        <v/>
      </c>
      <c r="I252" s="43" t="str">
        <f t="shared" si="37"/>
        <v/>
      </c>
      <c r="J252" s="45" t="str">
        <f t="shared" si="38"/>
        <v/>
      </c>
      <c r="K252" s="43" t="str">
        <f t="shared" si="39"/>
        <v/>
      </c>
      <c r="L252" s="43" t="str">
        <f>IF(A252="","",SUM($K$36:K252))</f>
        <v/>
      </c>
      <c r="N252" s="46"/>
    </row>
    <row r="253" spans="1:14" x14ac:dyDescent="0.2">
      <c r="A253" s="40" t="str">
        <f t="shared" si="30"/>
        <v/>
      </c>
      <c r="B253" s="41" t="str">
        <f t="shared" si="31"/>
        <v/>
      </c>
      <c r="C253" s="42" t="str">
        <f t="shared" si="32"/>
        <v/>
      </c>
      <c r="D253" s="43" t="str">
        <f t="shared" si="33"/>
        <v/>
      </c>
      <c r="E253" s="43" t="str">
        <f t="shared" si="34"/>
        <v/>
      </c>
      <c r="F253" s="43" t="str">
        <f t="shared" si="35"/>
        <v/>
      </c>
      <c r="G253" s="44"/>
      <c r="H253" s="43" t="str">
        <f t="shared" si="36"/>
        <v/>
      </c>
      <c r="I253" s="43" t="str">
        <f t="shared" si="37"/>
        <v/>
      </c>
      <c r="J253" s="45" t="str">
        <f t="shared" si="38"/>
        <v/>
      </c>
      <c r="K253" s="43" t="str">
        <f t="shared" si="39"/>
        <v/>
      </c>
      <c r="L253" s="43" t="str">
        <f>IF(A253="","",SUM($K$36:K253))</f>
        <v/>
      </c>
      <c r="N253" s="46"/>
    </row>
    <row r="254" spans="1:14" x14ac:dyDescent="0.2">
      <c r="A254" s="40" t="str">
        <f t="shared" si="30"/>
        <v/>
      </c>
      <c r="B254" s="41" t="str">
        <f t="shared" si="31"/>
        <v/>
      </c>
      <c r="C254" s="42" t="str">
        <f t="shared" si="32"/>
        <v/>
      </c>
      <c r="D254" s="43" t="str">
        <f t="shared" si="33"/>
        <v/>
      </c>
      <c r="E254" s="43" t="str">
        <f t="shared" si="34"/>
        <v/>
      </c>
      <c r="F254" s="43" t="str">
        <f t="shared" si="35"/>
        <v/>
      </c>
      <c r="G254" s="44"/>
      <c r="H254" s="43" t="str">
        <f t="shared" si="36"/>
        <v/>
      </c>
      <c r="I254" s="43" t="str">
        <f t="shared" si="37"/>
        <v/>
      </c>
      <c r="J254" s="45" t="str">
        <f t="shared" si="38"/>
        <v/>
      </c>
      <c r="K254" s="43" t="str">
        <f t="shared" si="39"/>
        <v/>
      </c>
      <c r="L254" s="43" t="str">
        <f>IF(A254="","",SUM($K$36:K254))</f>
        <v/>
      </c>
      <c r="N254" s="46"/>
    </row>
    <row r="255" spans="1:14" x14ac:dyDescent="0.2">
      <c r="A255" s="40" t="str">
        <f t="shared" si="30"/>
        <v/>
      </c>
      <c r="B255" s="41" t="str">
        <f t="shared" si="31"/>
        <v/>
      </c>
      <c r="C255" s="42" t="str">
        <f t="shared" si="32"/>
        <v/>
      </c>
      <c r="D255" s="43" t="str">
        <f t="shared" si="33"/>
        <v/>
      </c>
      <c r="E255" s="43" t="str">
        <f t="shared" si="34"/>
        <v/>
      </c>
      <c r="F255" s="43" t="str">
        <f t="shared" si="35"/>
        <v/>
      </c>
      <c r="G255" s="44"/>
      <c r="H255" s="43" t="str">
        <f t="shared" si="36"/>
        <v/>
      </c>
      <c r="I255" s="43" t="str">
        <f t="shared" si="37"/>
        <v/>
      </c>
      <c r="J255" s="45" t="str">
        <f t="shared" si="38"/>
        <v/>
      </c>
      <c r="K255" s="43" t="str">
        <f t="shared" si="39"/>
        <v/>
      </c>
      <c r="L255" s="43" t="str">
        <f>IF(A255="","",SUM($K$36:K255))</f>
        <v/>
      </c>
      <c r="N255" s="46"/>
    </row>
    <row r="256" spans="1:14" x14ac:dyDescent="0.2">
      <c r="A256" s="40" t="str">
        <f t="shared" si="30"/>
        <v/>
      </c>
      <c r="B256" s="41" t="str">
        <f t="shared" si="31"/>
        <v/>
      </c>
      <c r="C256" s="42" t="str">
        <f t="shared" si="32"/>
        <v/>
      </c>
      <c r="D256" s="43" t="str">
        <f t="shared" si="33"/>
        <v/>
      </c>
      <c r="E256" s="43" t="str">
        <f t="shared" si="34"/>
        <v/>
      </c>
      <c r="F256" s="43" t="str">
        <f t="shared" si="35"/>
        <v/>
      </c>
      <c r="G256" s="44"/>
      <c r="H256" s="43" t="str">
        <f t="shared" si="36"/>
        <v/>
      </c>
      <c r="I256" s="43" t="str">
        <f t="shared" si="37"/>
        <v/>
      </c>
      <c r="J256" s="45" t="str">
        <f t="shared" si="38"/>
        <v/>
      </c>
      <c r="K256" s="43" t="str">
        <f t="shared" si="39"/>
        <v/>
      </c>
      <c r="L256" s="43" t="str">
        <f>IF(A256="","",SUM($K$36:K256))</f>
        <v/>
      </c>
      <c r="N256" s="46"/>
    </row>
    <row r="257" spans="1:14" x14ac:dyDescent="0.2">
      <c r="A257" s="40" t="str">
        <f t="shared" si="30"/>
        <v/>
      </c>
      <c r="B257" s="41" t="str">
        <f t="shared" si="31"/>
        <v/>
      </c>
      <c r="C257" s="42" t="str">
        <f t="shared" si="32"/>
        <v/>
      </c>
      <c r="D257" s="43" t="str">
        <f t="shared" si="33"/>
        <v/>
      </c>
      <c r="E257" s="43" t="str">
        <f t="shared" si="34"/>
        <v/>
      </c>
      <c r="F257" s="43" t="str">
        <f t="shared" si="35"/>
        <v/>
      </c>
      <c r="G257" s="44"/>
      <c r="H257" s="43" t="str">
        <f t="shared" si="36"/>
        <v/>
      </c>
      <c r="I257" s="43" t="str">
        <f t="shared" si="37"/>
        <v/>
      </c>
      <c r="J257" s="45" t="str">
        <f t="shared" si="38"/>
        <v/>
      </c>
      <c r="K257" s="43" t="str">
        <f t="shared" si="39"/>
        <v/>
      </c>
      <c r="L257" s="43" t="str">
        <f>IF(A257="","",SUM($K$36:K257))</f>
        <v/>
      </c>
      <c r="N257" s="46"/>
    </row>
    <row r="258" spans="1:14" x14ac:dyDescent="0.2">
      <c r="A258" s="40" t="str">
        <f t="shared" si="30"/>
        <v/>
      </c>
      <c r="B258" s="41" t="str">
        <f t="shared" si="31"/>
        <v/>
      </c>
      <c r="C258" s="42" t="str">
        <f t="shared" si="32"/>
        <v/>
      </c>
      <c r="D258" s="43" t="str">
        <f t="shared" si="33"/>
        <v/>
      </c>
      <c r="E258" s="43" t="str">
        <f t="shared" si="34"/>
        <v/>
      </c>
      <c r="F258" s="43" t="str">
        <f t="shared" si="35"/>
        <v/>
      </c>
      <c r="G258" s="44"/>
      <c r="H258" s="43" t="str">
        <f t="shared" si="36"/>
        <v/>
      </c>
      <c r="I258" s="43" t="str">
        <f t="shared" si="37"/>
        <v/>
      </c>
      <c r="J258" s="45" t="str">
        <f t="shared" si="38"/>
        <v/>
      </c>
      <c r="K258" s="43" t="str">
        <f t="shared" si="39"/>
        <v/>
      </c>
      <c r="L258" s="43" t="str">
        <f>IF(A258="","",SUM($K$36:K258))</f>
        <v/>
      </c>
      <c r="N258" s="46"/>
    </row>
    <row r="259" spans="1:14" x14ac:dyDescent="0.2">
      <c r="A259" s="40" t="str">
        <f t="shared" si="30"/>
        <v/>
      </c>
      <c r="B259" s="41" t="str">
        <f t="shared" si="31"/>
        <v/>
      </c>
      <c r="C259" s="42" t="str">
        <f t="shared" si="32"/>
        <v/>
      </c>
      <c r="D259" s="43" t="str">
        <f t="shared" si="33"/>
        <v/>
      </c>
      <c r="E259" s="43" t="str">
        <f t="shared" si="34"/>
        <v/>
      </c>
      <c r="F259" s="43" t="str">
        <f t="shared" si="35"/>
        <v/>
      </c>
      <c r="G259" s="44"/>
      <c r="H259" s="43" t="str">
        <f t="shared" si="36"/>
        <v/>
      </c>
      <c r="I259" s="43" t="str">
        <f t="shared" si="37"/>
        <v/>
      </c>
      <c r="J259" s="45" t="str">
        <f t="shared" si="38"/>
        <v/>
      </c>
      <c r="K259" s="43" t="str">
        <f t="shared" si="39"/>
        <v/>
      </c>
      <c r="L259" s="43" t="str">
        <f>IF(A259="","",SUM($K$36:K259))</f>
        <v/>
      </c>
      <c r="N259" s="46"/>
    </row>
    <row r="260" spans="1:14" x14ac:dyDescent="0.2">
      <c r="A260" s="40" t="str">
        <f t="shared" si="30"/>
        <v/>
      </c>
      <c r="B260" s="41" t="str">
        <f t="shared" si="31"/>
        <v/>
      </c>
      <c r="C260" s="42" t="str">
        <f t="shared" si="32"/>
        <v/>
      </c>
      <c r="D260" s="43" t="str">
        <f t="shared" si="33"/>
        <v/>
      </c>
      <c r="E260" s="43" t="str">
        <f t="shared" si="34"/>
        <v/>
      </c>
      <c r="F260" s="43" t="str">
        <f t="shared" si="35"/>
        <v/>
      </c>
      <c r="G260" s="44"/>
      <c r="H260" s="43" t="str">
        <f t="shared" si="36"/>
        <v/>
      </c>
      <c r="I260" s="43" t="str">
        <f t="shared" si="37"/>
        <v/>
      </c>
      <c r="J260" s="45" t="str">
        <f t="shared" si="38"/>
        <v/>
      </c>
      <c r="K260" s="43" t="str">
        <f t="shared" si="39"/>
        <v/>
      </c>
      <c r="L260" s="43" t="str">
        <f>IF(A260="","",SUM($K$36:K260))</f>
        <v/>
      </c>
      <c r="N260" s="46"/>
    </row>
    <row r="261" spans="1:14" x14ac:dyDescent="0.2">
      <c r="A261" s="40" t="str">
        <f t="shared" si="30"/>
        <v/>
      </c>
      <c r="B261" s="41" t="str">
        <f t="shared" si="31"/>
        <v/>
      </c>
      <c r="C261" s="42" t="str">
        <f t="shared" si="32"/>
        <v/>
      </c>
      <c r="D261" s="43" t="str">
        <f t="shared" si="33"/>
        <v/>
      </c>
      <c r="E261" s="43" t="str">
        <f t="shared" si="34"/>
        <v/>
      </c>
      <c r="F261" s="43" t="str">
        <f t="shared" si="35"/>
        <v/>
      </c>
      <c r="G261" s="44"/>
      <c r="H261" s="43" t="str">
        <f t="shared" si="36"/>
        <v/>
      </c>
      <c r="I261" s="43" t="str">
        <f t="shared" si="37"/>
        <v/>
      </c>
      <c r="J261" s="45" t="str">
        <f t="shared" si="38"/>
        <v/>
      </c>
      <c r="K261" s="43" t="str">
        <f t="shared" si="39"/>
        <v/>
      </c>
      <c r="L261" s="43" t="str">
        <f>IF(A261="","",SUM($K$36:K261))</f>
        <v/>
      </c>
      <c r="N261" s="46"/>
    </row>
    <row r="262" spans="1:14" x14ac:dyDescent="0.2">
      <c r="A262" s="40" t="str">
        <f t="shared" si="30"/>
        <v/>
      </c>
      <c r="B262" s="41" t="str">
        <f t="shared" si="31"/>
        <v/>
      </c>
      <c r="C262" s="42" t="str">
        <f t="shared" si="32"/>
        <v/>
      </c>
      <c r="D262" s="43" t="str">
        <f t="shared" si="33"/>
        <v/>
      </c>
      <c r="E262" s="43" t="str">
        <f t="shared" si="34"/>
        <v/>
      </c>
      <c r="F262" s="43" t="str">
        <f t="shared" si="35"/>
        <v/>
      </c>
      <c r="G262" s="44"/>
      <c r="H262" s="43" t="str">
        <f t="shared" si="36"/>
        <v/>
      </c>
      <c r="I262" s="43" t="str">
        <f t="shared" si="37"/>
        <v/>
      </c>
      <c r="J262" s="45" t="str">
        <f t="shared" si="38"/>
        <v/>
      </c>
      <c r="K262" s="43" t="str">
        <f t="shared" si="39"/>
        <v/>
      </c>
      <c r="L262" s="43" t="str">
        <f>IF(A262="","",SUM($K$36:K262))</f>
        <v/>
      </c>
      <c r="N262" s="46"/>
    </row>
    <row r="263" spans="1:14" x14ac:dyDescent="0.2">
      <c r="A263" s="40" t="str">
        <f t="shared" si="30"/>
        <v/>
      </c>
      <c r="B263" s="41" t="str">
        <f t="shared" si="31"/>
        <v/>
      </c>
      <c r="C263" s="42" t="str">
        <f t="shared" si="32"/>
        <v/>
      </c>
      <c r="D263" s="43" t="str">
        <f t="shared" si="33"/>
        <v/>
      </c>
      <c r="E263" s="43" t="str">
        <f t="shared" si="34"/>
        <v/>
      </c>
      <c r="F263" s="43" t="str">
        <f t="shared" si="35"/>
        <v/>
      </c>
      <c r="G263" s="44"/>
      <c r="H263" s="43" t="str">
        <f t="shared" si="36"/>
        <v/>
      </c>
      <c r="I263" s="43" t="str">
        <f t="shared" si="37"/>
        <v/>
      </c>
      <c r="J263" s="45" t="str">
        <f t="shared" si="38"/>
        <v/>
      </c>
      <c r="K263" s="43" t="str">
        <f t="shared" si="39"/>
        <v/>
      </c>
      <c r="L263" s="43" t="str">
        <f>IF(A263="","",SUM($K$36:K263))</f>
        <v/>
      </c>
      <c r="N263" s="46"/>
    </row>
    <row r="264" spans="1:14" x14ac:dyDescent="0.2">
      <c r="A264" s="40" t="str">
        <f t="shared" si="30"/>
        <v/>
      </c>
      <c r="B264" s="41" t="str">
        <f t="shared" si="31"/>
        <v/>
      </c>
      <c r="C264" s="42" t="str">
        <f t="shared" si="32"/>
        <v/>
      </c>
      <c r="D264" s="43" t="str">
        <f t="shared" si="33"/>
        <v/>
      </c>
      <c r="E264" s="43" t="str">
        <f t="shared" si="34"/>
        <v/>
      </c>
      <c r="F264" s="43" t="str">
        <f t="shared" si="35"/>
        <v/>
      </c>
      <c r="G264" s="44"/>
      <c r="H264" s="43" t="str">
        <f t="shared" si="36"/>
        <v/>
      </c>
      <c r="I264" s="43" t="str">
        <f t="shared" si="37"/>
        <v/>
      </c>
      <c r="J264" s="45" t="str">
        <f t="shared" si="38"/>
        <v/>
      </c>
      <c r="K264" s="43" t="str">
        <f t="shared" si="39"/>
        <v/>
      </c>
      <c r="L264" s="43" t="str">
        <f>IF(A264="","",SUM($K$36:K264))</f>
        <v/>
      </c>
      <c r="N264" s="46"/>
    </row>
    <row r="265" spans="1:14" x14ac:dyDescent="0.2">
      <c r="A265" s="40" t="str">
        <f t="shared" si="30"/>
        <v/>
      </c>
      <c r="B265" s="41" t="str">
        <f t="shared" si="31"/>
        <v/>
      </c>
      <c r="C265" s="42" t="str">
        <f t="shared" si="32"/>
        <v/>
      </c>
      <c r="D265" s="43" t="str">
        <f t="shared" si="33"/>
        <v/>
      </c>
      <c r="E265" s="43" t="str">
        <f t="shared" si="34"/>
        <v/>
      </c>
      <c r="F265" s="43" t="str">
        <f t="shared" si="35"/>
        <v/>
      </c>
      <c r="G265" s="44"/>
      <c r="H265" s="43" t="str">
        <f t="shared" si="36"/>
        <v/>
      </c>
      <c r="I265" s="43" t="str">
        <f t="shared" si="37"/>
        <v/>
      </c>
      <c r="J265" s="45" t="str">
        <f t="shared" si="38"/>
        <v/>
      </c>
      <c r="K265" s="43" t="str">
        <f t="shared" si="39"/>
        <v/>
      </c>
      <c r="L265" s="43" t="str">
        <f>IF(A265="","",SUM($K$36:K265))</f>
        <v/>
      </c>
      <c r="N265" s="46"/>
    </row>
    <row r="266" spans="1:14" x14ac:dyDescent="0.2">
      <c r="A266" s="40" t="str">
        <f t="shared" si="30"/>
        <v/>
      </c>
      <c r="B266" s="41" t="str">
        <f t="shared" si="31"/>
        <v/>
      </c>
      <c r="C266" s="42" t="str">
        <f t="shared" si="32"/>
        <v/>
      </c>
      <c r="D266" s="43" t="str">
        <f t="shared" si="33"/>
        <v/>
      </c>
      <c r="E266" s="43" t="str">
        <f t="shared" si="34"/>
        <v/>
      </c>
      <c r="F266" s="43" t="str">
        <f t="shared" si="35"/>
        <v/>
      </c>
      <c r="G266" s="44"/>
      <c r="H266" s="43" t="str">
        <f t="shared" si="36"/>
        <v/>
      </c>
      <c r="I266" s="43" t="str">
        <f t="shared" si="37"/>
        <v/>
      </c>
      <c r="J266" s="45" t="str">
        <f t="shared" si="38"/>
        <v/>
      </c>
      <c r="K266" s="43" t="str">
        <f t="shared" si="39"/>
        <v/>
      </c>
      <c r="L266" s="43" t="str">
        <f>IF(A266="","",SUM($K$36:K266))</f>
        <v/>
      </c>
      <c r="N266" s="46"/>
    </row>
    <row r="267" spans="1:14" x14ac:dyDescent="0.2">
      <c r="A267" s="40" t="str">
        <f t="shared" si="30"/>
        <v/>
      </c>
      <c r="B267" s="41" t="str">
        <f t="shared" si="31"/>
        <v/>
      </c>
      <c r="C267" s="42" t="str">
        <f t="shared" si="32"/>
        <v/>
      </c>
      <c r="D267" s="43" t="str">
        <f t="shared" si="33"/>
        <v/>
      </c>
      <c r="E267" s="43" t="str">
        <f t="shared" si="34"/>
        <v/>
      </c>
      <c r="F267" s="43" t="str">
        <f t="shared" si="35"/>
        <v/>
      </c>
      <c r="G267" s="44"/>
      <c r="H267" s="43" t="str">
        <f t="shared" si="36"/>
        <v/>
      </c>
      <c r="I267" s="43" t="str">
        <f t="shared" si="37"/>
        <v/>
      </c>
      <c r="J267" s="45" t="str">
        <f t="shared" si="38"/>
        <v/>
      </c>
      <c r="K267" s="43" t="str">
        <f t="shared" si="39"/>
        <v/>
      </c>
      <c r="L267" s="43" t="str">
        <f>IF(A267="","",SUM($K$36:K267))</f>
        <v/>
      </c>
      <c r="N267" s="46"/>
    </row>
    <row r="268" spans="1:14" x14ac:dyDescent="0.2">
      <c r="A268" s="40" t="str">
        <f t="shared" si="30"/>
        <v/>
      </c>
      <c r="B268" s="41" t="str">
        <f t="shared" si="31"/>
        <v/>
      </c>
      <c r="C268" s="42" t="str">
        <f t="shared" si="32"/>
        <v/>
      </c>
      <c r="D268" s="43" t="str">
        <f t="shared" si="33"/>
        <v/>
      </c>
      <c r="E268" s="43" t="str">
        <f t="shared" si="34"/>
        <v/>
      </c>
      <c r="F268" s="43" t="str">
        <f t="shared" si="35"/>
        <v/>
      </c>
      <c r="G268" s="44"/>
      <c r="H268" s="43" t="str">
        <f t="shared" si="36"/>
        <v/>
      </c>
      <c r="I268" s="43" t="str">
        <f t="shared" si="37"/>
        <v/>
      </c>
      <c r="J268" s="45" t="str">
        <f t="shared" si="38"/>
        <v/>
      </c>
      <c r="K268" s="43" t="str">
        <f t="shared" si="39"/>
        <v/>
      </c>
      <c r="L268" s="43" t="str">
        <f>IF(A268="","",SUM($K$36:K268))</f>
        <v/>
      </c>
      <c r="N268" s="46"/>
    </row>
    <row r="269" spans="1:14" x14ac:dyDescent="0.2">
      <c r="A269" s="40" t="str">
        <f t="shared" si="30"/>
        <v/>
      </c>
      <c r="B269" s="41" t="str">
        <f t="shared" si="31"/>
        <v/>
      </c>
      <c r="C269" s="42" t="str">
        <f t="shared" si="32"/>
        <v/>
      </c>
      <c r="D269" s="43" t="str">
        <f t="shared" si="33"/>
        <v/>
      </c>
      <c r="E269" s="43" t="str">
        <f t="shared" si="34"/>
        <v/>
      </c>
      <c r="F269" s="43" t="str">
        <f t="shared" si="35"/>
        <v/>
      </c>
      <c r="G269" s="44"/>
      <c r="H269" s="43" t="str">
        <f t="shared" si="36"/>
        <v/>
      </c>
      <c r="I269" s="43" t="str">
        <f t="shared" si="37"/>
        <v/>
      </c>
      <c r="J269" s="45" t="str">
        <f t="shared" si="38"/>
        <v/>
      </c>
      <c r="K269" s="43" t="str">
        <f t="shared" si="39"/>
        <v/>
      </c>
      <c r="L269" s="43" t="str">
        <f>IF(A269="","",SUM($K$36:K269))</f>
        <v/>
      </c>
      <c r="N269" s="46"/>
    </row>
    <row r="270" spans="1:14" x14ac:dyDescent="0.2">
      <c r="A270" s="40" t="str">
        <f t="shared" si="30"/>
        <v/>
      </c>
      <c r="B270" s="41" t="str">
        <f t="shared" si="31"/>
        <v/>
      </c>
      <c r="C270" s="42" t="str">
        <f t="shared" si="32"/>
        <v/>
      </c>
      <c r="D270" s="43" t="str">
        <f t="shared" si="33"/>
        <v/>
      </c>
      <c r="E270" s="43" t="str">
        <f t="shared" si="34"/>
        <v/>
      </c>
      <c r="F270" s="43" t="str">
        <f t="shared" si="35"/>
        <v/>
      </c>
      <c r="G270" s="44"/>
      <c r="H270" s="43" t="str">
        <f t="shared" si="36"/>
        <v/>
      </c>
      <c r="I270" s="43" t="str">
        <f t="shared" si="37"/>
        <v/>
      </c>
      <c r="J270" s="45" t="str">
        <f t="shared" si="38"/>
        <v/>
      </c>
      <c r="K270" s="43" t="str">
        <f t="shared" si="39"/>
        <v/>
      </c>
      <c r="L270" s="43" t="str">
        <f>IF(A270="","",SUM($K$36:K270))</f>
        <v/>
      </c>
      <c r="N270" s="46"/>
    </row>
    <row r="271" spans="1:14" x14ac:dyDescent="0.2">
      <c r="A271" s="40" t="str">
        <f t="shared" si="30"/>
        <v/>
      </c>
      <c r="B271" s="41" t="str">
        <f t="shared" si="31"/>
        <v/>
      </c>
      <c r="C271" s="42" t="str">
        <f t="shared" si="32"/>
        <v/>
      </c>
      <c r="D271" s="43" t="str">
        <f t="shared" si="33"/>
        <v/>
      </c>
      <c r="E271" s="43" t="str">
        <f t="shared" si="34"/>
        <v/>
      </c>
      <c r="F271" s="43" t="str">
        <f t="shared" si="35"/>
        <v/>
      </c>
      <c r="G271" s="44"/>
      <c r="H271" s="43" t="str">
        <f t="shared" si="36"/>
        <v/>
      </c>
      <c r="I271" s="43" t="str">
        <f t="shared" si="37"/>
        <v/>
      </c>
      <c r="J271" s="45" t="str">
        <f t="shared" si="38"/>
        <v/>
      </c>
      <c r="K271" s="43" t="str">
        <f t="shared" si="39"/>
        <v/>
      </c>
      <c r="L271" s="43" t="str">
        <f>IF(A271="","",SUM($K$36:K271))</f>
        <v/>
      </c>
      <c r="N271" s="46"/>
    </row>
    <row r="272" spans="1:14" x14ac:dyDescent="0.2">
      <c r="A272" s="40" t="str">
        <f t="shared" si="30"/>
        <v/>
      </c>
      <c r="B272" s="41" t="str">
        <f t="shared" si="31"/>
        <v/>
      </c>
      <c r="C272" s="42" t="str">
        <f t="shared" si="32"/>
        <v/>
      </c>
      <c r="D272" s="43" t="str">
        <f t="shared" si="33"/>
        <v/>
      </c>
      <c r="E272" s="43" t="str">
        <f t="shared" si="34"/>
        <v/>
      </c>
      <c r="F272" s="43" t="str">
        <f t="shared" si="35"/>
        <v/>
      </c>
      <c r="G272" s="44"/>
      <c r="H272" s="43" t="str">
        <f t="shared" si="36"/>
        <v/>
      </c>
      <c r="I272" s="43" t="str">
        <f t="shared" si="37"/>
        <v/>
      </c>
      <c r="J272" s="45" t="str">
        <f t="shared" si="38"/>
        <v/>
      </c>
      <c r="K272" s="43" t="str">
        <f t="shared" si="39"/>
        <v/>
      </c>
      <c r="L272" s="43" t="str">
        <f>IF(A272="","",SUM($K$36:K272))</f>
        <v/>
      </c>
      <c r="N272" s="46"/>
    </row>
    <row r="273" spans="1:14" x14ac:dyDescent="0.2">
      <c r="A273" s="40" t="str">
        <f t="shared" si="30"/>
        <v/>
      </c>
      <c r="B273" s="41" t="str">
        <f t="shared" si="31"/>
        <v/>
      </c>
      <c r="C273" s="42" t="str">
        <f t="shared" si="32"/>
        <v/>
      </c>
      <c r="D273" s="43" t="str">
        <f t="shared" si="33"/>
        <v/>
      </c>
      <c r="E273" s="43" t="str">
        <f t="shared" si="34"/>
        <v/>
      </c>
      <c r="F273" s="43" t="str">
        <f t="shared" si="35"/>
        <v/>
      </c>
      <c r="G273" s="44"/>
      <c r="H273" s="43" t="str">
        <f t="shared" si="36"/>
        <v/>
      </c>
      <c r="I273" s="43" t="str">
        <f t="shared" si="37"/>
        <v/>
      </c>
      <c r="J273" s="45" t="str">
        <f t="shared" si="38"/>
        <v/>
      </c>
      <c r="K273" s="43" t="str">
        <f t="shared" si="39"/>
        <v/>
      </c>
      <c r="L273" s="43" t="str">
        <f>IF(A273="","",SUM($K$36:K273))</f>
        <v/>
      </c>
      <c r="N273" s="46"/>
    </row>
    <row r="274" spans="1:14" x14ac:dyDescent="0.2">
      <c r="A274" s="40" t="str">
        <f t="shared" si="30"/>
        <v/>
      </c>
      <c r="B274" s="41" t="str">
        <f t="shared" si="31"/>
        <v/>
      </c>
      <c r="C274" s="42" t="str">
        <f t="shared" si="32"/>
        <v/>
      </c>
      <c r="D274" s="43" t="str">
        <f t="shared" si="33"/>
        <v/>
      </c>
      <c r="E274" s="43" t="str">
        <f t="shared" si="34"/>
        <v/>
      </c>
      <c r="F274" s="43" t="str">
        <f t="shared" si="35"/>
        <v/>
      </c>
      <c r="G274" s="44"/>
      <c r="H274" s="43" t="str">
        <f t="shared" si="36"/>
        <v/>
      </c>
      <c r="I274" s="43" t="str">
        <f t="shared" si="37"/>
        <v/>
      </c>
      <c r="J274" s="45" t="str">
        <f t="shared" si="38"/>
        <v/>
      </c>
      <c r="K274" s="43" t="str">
        <f t="shared" si="39"/>
        <v/>
      </c>
      <c r="L274" s="43" t="str">
        <f>IF(A274="","",SUM($K$36:K274))</f>
        <v/>
      </c>
      <c r="N274" s="46"/>
    </row>
    <row r="275" spans="1:14" x14ac:dyDescent="0.2">
      <c r="A275" s="40" t="str">
        <f t="shared" si="30"/>
        <v/>
      </c>
      <c r="B275" s="41" t="str">
        <f t="shared" si="31"/>
        <v/>
      </c>
      <c r="C275" s="42" t="str">
        <f t="shared" si="32"/>
        <v/>
      </c>
      <c r="D275" s="43" t="str">
        <f t="shared" si="33"/>
        <v/>
      </c>
      <c r="E275" s="43" t="str">
        <f t="shared" si="34"/>
        <v/>
      </c>
      <c r="F275" s="43" t="str">
        <f t="shared" si="35"/>
        <v/>
      </c>
      <c r="G275" s="44"/>
      <c r="H275" s="43" t="str">
        <f t="shared" si="36"/>
        <v/>
      </c>
      <c r="I275" s="43" t="str">
        <f t="shared" si="37"/>
        <v/>
      </c>
      <c r="J275" s="45" t="str">
        <f t="shared" si="38"/>
        <v/>
      </c>
      <c r="K275" s="43" t="str">
        <f t="shared" si="39"/>
        <v/>
      </c>
      <c r="L275" s="43" t="str">
        <f>IF(A275="","",SUM($K$36:K275))</f>
        <v/>
      </c>
      <c r="N275" s="46"/>
    </row>
    <row r="276" spans="1:14" x14ac:dyDescent="0.2">
      <c r="A276" s="40" t="str">
        <f t="shared" si="30"/>
        <v/>
      </c>
      <c r="B276" s="41" t="str">
        <f t="shared" si="31"/>
        <v/>
      </c>
      <c r="C276" s="42" t="str">
        <f t="shared" si="32"/>
        <v/>
      </c>
      <c r="D276" s="43" t="str">
        <f t="shared" si="33"/>
        <v/>
      </c>
      <c r="E276" s="43" t="str">
        <f t="shared" si="34"/>
        <v/>
      </c>
      <c r="F276" s="43" t="str">
        <f t="shared" si="35"/>
        <v/>
      </c>
      <c r="G276" s="44"/>
      <c r="H276" s="43" t="str">
        <f t="shared" si="36"/>
        <v/>
      </c>
      <c r="I276" s="43" t="str">
        <f t="shared" si="37"/>
        <v/>
      </c>
      <c r="J276" s="45" t="str">
        <f t="shared" si="38"/>
        <v/>
      </c>
      <c r="K276" s="43" t="str">
        <f t="shared" si="39"/>
        <v/>
      </c>
      <c r="L276" s="43" t="str">
        <f>IF(A276="","",SUM($K$36:K276))</f>
        <v/>
      </c>
      <c r="N276" s="46"/>
    </row>
    <row r="277" spans="1:14" x14ac:dyDescent="0.2">
      <c r="A277" s="40" t="str">
        <f t="shared" si="30"/>
        <v/>
      </c>
      <c r="B277" s="41" t="str">
        <f t="shared" si="31"/>
        <v/>
      </c>
      <c r="C277" s="42" t="str">
        <f t="shared" si="32"/>
        <v/>
      </c>
      <c r="D277" s="43" t="str">
        <f t="shared" si="33"/>
        <v/>
      </c>
      <c r="E277" s="43" t="str">
        <f t="shared" si="34"/>
        <v/>
      </c>
      <c r="F277" s="43" t="str">
        <f t="shared" si="35"/>
        <v/>
      </c>
      <c r="G277" s="44"/>
      <c r="H277" s="43" t="str">
        <f t="shared" si="36"/>
        <v/>
      </c>
      <c r="I277" s="43" t="str">
        <f t="shared" si="37"/>
        <v/>
      </c>
      <c r="J277" s="45" t="str">
        <f t="shared" si="38"/>
        <v/>
      </c>
      <c r="K277" s="43" t="str">
        <f t="shared" si="39"/>
        <v/>
      </c>
      <c r="L277" s="43" t="str">
        <f>IF(A277="","",SUM($K$36:K277))</f>
        <v/>
      </c>
      <c r="N277" s="46"/>
    </row>
    <row r="278" spans="1:14" x14ac:dyDescent="0.2">
      <c r="A278" s="40" t="str">
        <f t="shared" si="30"/>
        <v/>
      </c>
      <c r="B278" s="41" t="str">
        <f t="shared" si="31"/>
        <v/>
      </c>
      <c r="C278" s="42" t="str">
        <f t="shared" si="32"/>
        <v/>
      </c>
      <c r="D278" s="43" t="str">
        <f t="shared" si="33"/>
        <v/>
      </c>
      <c r="E278" s="43" t="str">
        <f t="shared" si="34"/>
        <v/>
      </c>
      <c r="F278" s="43" t="str">
        <f t="shared" si="35"/>
        <v/>
      </c>
      <c r="G278" s="44"/>
      <c r="H278" s="43" t="str">
        <f t="shared" si="36"/>
        <v/>
      </c>
      <c r="I278" s="43" t="str">
        <f t="shared" si="37"/>
        <v/>
      </c>
      <c r="J278" s="45" t="str">
        <f t="shared" si="38"/>
        <v/>
      </c>
      <c r="K278" s="43" t="str">
        <f t="shared" si="39"/>
        <v/>
      </c>
      <c r="L278" s="43" t="str">
        <f>IF(A278="","",SUM($K$36:K278))</f>
        <v/>
      </c>
      <c r="N278" s="46"/>
    </row>
    <row r="279" spans="1:14" x14ac:dyDescent="0.2">
      <c r="A279" s="40" t="str">
        <f t="shared" si="30"/>
        <v/>
      </c>
      <c r="B279" s="41" t="str">
        <f t="shared" si="31"/>
        <v/>
      </c>
      <c r="C279" s="42" t="str">
        <f t="shared" si="32"/>
        <v/>
      </c>
      <c r="D279" s="43" t="str">
        <f t="shared" si="33"/>
        <v/>
      </c>
      <c r="E279" s="43" t="str">
        <f t="shared" si="34"/>
        <v/>
      </c>
      <c r="F279" s="43" t="str">
        <f t="shared" si="35"/>
        <v/>
      </c>
      <c r="G279" s="44"/>
      <c r="H279" s="43" t="str">
        <f t="shared" si="36"/>
        <v/>
      </c>
      <c r="I279" s="43" t="str">
        <f t="shared" si="37"/>
        <v/>
      </c>
      <c r="J279" s="45" t="str">
        <f t="shared" si="38"/>
        <v/>
      </c>
      <c r="K279" s="43" t="str">
        <f t="shared" si="39"/>
        <v/>
      </c>
      <c r="L279" s="43" t="str">
        <f>IF(A279="","",SUM($K$36:K279))</f>
        <v/>
      </c>
      <c r="N279" s="46"/>
    </row>
    <row r="280" spans="1:14" x14ac:dyDescent="0.2">
      <c r="A280" s="40" t="str">
        <f t="shared" si="30"/>
        <v/>
      </c>
      <c r="B280" s="41" t="str">
        <f t="shared" si="31"/>
        <v/>
      </c>
      <c r="C280" s="42" t="str">
        <f t="shared" si="32"/>
        <v/>
      </c>
      <c r="D280" s="43" t="str">
        <f t="shared" si="33"/>
        <v/>
      </c>
      <c r="E280" s="43" t="str">
        <f t="shared" si="34"/>
        <v/>
      </c>
      <c r="F280" s="43" t="str">
        <f t="shared" si="35"/>
        <v/>
      </c>
      <c r="G280" s="44"/>
      <c r="H280" s="43" t="str">
        <f t="shared" si="36"/>
        <v/>
      </c>
      <c r="I280" s="43" t="str">
        <f t="shared" si="37"/>
        <v/>
      </c>
      <c r="J280" s="45" t="str">
        <f t="shared" si="38"/>
        <v/>
      </c>
      <c r="K280" s="43" t="str">
        <f t="shared" si="39"/>
        <v/>
      </c>
      <c r="L280" s="43" t="str">
        <f>IF(A280="","",SUM($K$36:K280))</f>
        <v/>
      </c>
      <c r="N280" s="46"/>
    </row>
    <row r="281" spans="1:14" x14ac:dyDescent="0.2">
      <c r="A281" s="40" t="str">
        <f t="shared" si="30"/>
        <v/>
      </c>
      <c r="B281" s="41" t="str">
        <f t="shared" si="31"/>
        <v/>
      </c>
      <c r="C281" s="42" t="str">
        <f t="shared" si="32"/>
        <v/>
      </c>
      <c r="D281" s="43" t="str">
        <f t="shared" si="33"/>
        <v/>
      </c>
      <c r="E281" s="43" t="str">
        <f t="shared" si="34"/>
        <v/>
      </c>
      <c r="F281" s="43" t="str">
        <f t="shared" si="35"/>
        <v/>
      </c>
      <c r="G281" s="44"/>
      <c r="H281" s="43" t="str">
        <f t="shared" si="36"/>
        <v/>
      </c>
      <c r="I281" s="43" t="str">
        <f t="shared" si="37"/>
        <v/>
      </c>
      <c r="J281" s="45" t="str">
        <f t="shared" si="38"/>
        <v/>
      </c>
      <c r="K281" s="43" t="str">
        <f t="shared" si="39"/>
        <v/>
      </c>
      <c r="L281" s="43" t="str">
        <f>IF(A281="","",SUM($K$36:K281))</f>
        <v/>
      </c>
      <c r="N281" s="46"/>
    </row>
    <row r="282" spans="1:14" x14ac:dyDescent="0.2">
      <c r="A282" s="40" t="str">
        <f t="shared" si="30"/>
        <v/>
      </c>
      <c r="B282" s="41" t="str">
        <f t="shared" si="31"/>
        <v/>
      </c>
      <c r="C282" s="42" t="str">
        <f t="shared" si="32"/>
        <v/>
      </c>
      <c r="D282" s="43" t="str">
        <f t="shared" si="33"/>
        <v/>
      </c>
      <c r="E282" s="43" t="str">
        <f t="shared" si="34"/>
        <v/>
      </c>
      <c r="F282" s="43" t="str">
        <f t="shared" si="35"/>
        <v/>
      </c>
      <c r="G282" s="44"/>
      <c r="H282" s="43" t="str">
        <f t="shared" si="36"/>
        <v/>
      </c>
      <c r="I282" s="43" t="str">
        <f t="shared" si="37"/>
        <v/>
      </c>
      <c r="J282" s="45" t="str">
        <f t="shared" si="38"/>
        <v/>
      </c>
      <c r="K282" s="43" t="str">
        <f t="shared" si="39"/>
        <v/>
      </c>
      <c r="L282" s="43" t="str">
        <f>IF(A282="","",SUM($K$36:K282))</f>
        <v/>
      </c>
      <c r="N282" s="46"/>
    </row>
    <row r="283" spans="1:14" x14ac:dyDescent="0.2">
      <c r="A283" s="40" t="str">
        <f t="shared" si="30"/>
        <v/>
      </c>
      <c r="B283" s="41" t="str">
        <f t="shared" si="31"/>
        <v/>
      </c>
      <c r="C283" s="42" t="str">
        <f t="shared" si="32"/>
        <v/>
      </c>
      <c r="D283" s="43" t="str">
        <f t="shared" si="33"/>
        <v/>
      </c>
      <c r="E283" s="43" t="str">
        <f t="shared" si="34"/>
        <v/>
      </c>
      <c r="F283" s="43" t="str">
        <f t="shared" si="35"/>
        <v/>
      </c>
      <c r="G283" s="44"/>
      <c r="H283" s="43" t="str">
        <f t="shared" si="36"/>
        <v/>
      </c>
      <c r="I283" s="43" t="str">
        <f t="shared" si="37"/>
        <v/>
      </c>
      <c r="J283" s="45" t="str">
        <f t="shared" si="38"/>
        <v/>
      </c>
      <c r="K283" s="43" t="str">
        <f t="shared" si="39"/>
        <v/>
      </c>
      <c r="L283" s="43" t="str">
        <f>IF(A283="","",SUM($K$36:K283))</f>
        <v/>
      </c>
      <c r="N283" s="46"/>
    </row>
    <row r="284" spans="1:14" x14ac:dyDescent="0.2">
      <c r="A284" s="40" t="str">
        <f t="shared" si="30"/>
        <v/>
      </c>
      <c r="B284" s="41" t="str">
        <f t="shared" si="31"/>
        <v/>
      </c>
      <c r="C284" s="42" t="str">
        <f t="shared" si="32"/>
        <v/>
      </c>
      <c r="D284" s="43" t="str">
        <f t="shared" si="33"/>
        <v/>
      </c>
      <c r="E284" s="43" t="str">
        <f t="shared" si="34"/>
        <v/>
      </c>
      <c r="F284" s="43" t="str">
        <f t="shared" si="35"/>
        <v/>
      </c>
      <c r="G284" s="44"/>
      <c r="H284" s="43" t="str">
        <f t="shared" si="36"/>
        <v/>
      </c>
      <c r="I284" s="43" t="str">
        <f t="shared" si="37"/>
        <v/>
      </c>
      <c r="J284" s="45" t="str">
        <f t="shared" si="38"/>
        <v/>
      </c>
      <c r="K284" s="43" t="str">
        <f t="shared" si="39"/>
        <v/>
      </c>
      <c r="L284" s="43" t="str">
        <f>IF(A284="","",SUM($K$36:K284))</f>
        <v/>
      </c>
      <c r="N284" s="46"/>
    </row>
    <row r="285" spans="1:14" x14ac:dyDescent="0.2">
      <c r="A285" s="40" t="str">
        <f t="shared" si="30"/>
        <v/>
      </c>
      <c r="B285" s="41" t="str">
        <f t="shared" si="31"/>
        <v/>
      </c>
      <c r="C285" s="42" t="str">
        <f t="shared" si="32"/>
        <v/>
      </c>
      <c r="D285" s="43" t="str">
        <f t="shared" si="33"/>
        <v/>
      </c>
      <c r="E285" s="43" t="str">
        <f t="shared" si="34"/>
        <v/>
      </c>
      <c r="F285" s="43" t="str">
        <f t="shared" si="35"/>
        <v/>
      </c>
      <c r="G285" s="44"/>
      <c r="H285" s="43" t="str">
        <f t="shared" si="36"/>
        <v/>
      </c>
      <c r="I285" s="43" t="str">
        <f t="shared" si="37"/>
        <v/>
      </c>
      <c r="J285" s="45" t="str">
        <f t="shared" si="38"/>
        <v/>
      </c>
      <c r="K285" s="43" t="str">
        <f t="shared" si="39"/>
        <v/>
      </c>
      <c r="L285" s="43" t="str">
        <f>IF(A285="","",SUM($K$36:K285))</f>
        <v/>
      </c>
      <c r="N285" s="46"/>
    </row>
    <row r="286" spans="1:14" x14ac:dyDescent="0.2">
      <c r="A286" s="40" t="str">
        <f t="shared" si="30"/>
        <v/>
      </c>
      <c r="B286" s="41" t="str">
        <f t="shared" si="31"/>
        <v/>
      </c>
      <c r="C286" s="42" t="str">
        <f t="shared" si="32"/>
        <v/>
      </c>
      <c r="D286" s="43" t="str">
        <f t="shared" si="33"/>
        <v/>
      </c>
      <c r="E286" s="43" t="str">
        <f t="shared" si="34"/>
        <v/>
      </c>
      <c r="F286" s="43" t="str">
        <f t="shared" si="35"/>
        <v/>
      </c>
      <c r="G286" s="44"/>
      <c r="H286" s="43" t="str">
        <f t="shared" si="36"/>
        <v/>
      </c>
      <c r="I286" s="43" t="str">
        <f t="shared" si="37"/>
        <v/>
      </c>
      <c r="J286" s="45" t="str">
        <f t="shared" si="38"/>
        <v/>
      </c>
      <c r="K286" s="43" t="str">
        <f t="shared" si="39"/>
        <v/>
      </c>
      <c r="L286" s="43" t="str">
        <f>IF(A286="","",SUM($K$36:K286))</f>
        <v/>
      </c>
      <c r="N286" s="46"/>
    </row>
    <row r="287" spans="1:14" x14ac:dyDescent="0.2">
      <c r="A287" s="40" t="str">
        <f t="shared" si="30"/>
        <v/>
      </c>
      <c r="B287" s="41" t="str">
        <f t="shared" si="31"/>
        <v/>
      </c>
      <c r="C287" s="42" t="str">
        <f t="shared" si="32"/>
        <v/>
      </c>
      <c r="D287" s="43" t="str">
        <f t="shared" si="33"/>
        <v/>
      </c>
      <c r="E287" s="43" t="str">
        <f t="shared" si="34"/>
        <v/>
      </c>
      <c r="F287" s="43" t="str">
        <f t="shared" si="35"/>
        <v/>
      </c>
      <c r="G287" s="44"/>
      <c r="H287" s="43" t="str">
        <f t="shared" si="36"/>
        <v/>
      </c>
      <c r="I287" s="43" t="str">
        <f t="shared" si="37"/>
        <v/>
      </c>
      <c r="J287" s="45" t="str">
        <f t="shared" si="38"/>
        <v/>
      </c>
      <c r="K287" s="43" t="str">
        <f t="shared" si="39"/>
        <v/>
      </c>
      <c r="L287" s="43" t="str">
        <f>IF(A287="","",SUM($K$36:K287))</f>
        <v/>
      </c>
      <c r="N287" s="46"/>
    </row>
    <row r="288" spans="1:14" x14ac:dyDescent="0.2">
      <c r="A288" s="40" t="str">
        <f t="shared" si="30"/>
        <v/>
      </c>
      <c r="B288" s="41" t="str">
        <f t="shared" si="31"/>
        <v/>
      </c>
      <c r="C288" s="42" t="str">
        <f t="shared" si="32"/>
        <v/>
      </c>
      <c r="D288" s="43" t="str">
        <f t="shared" si="33"/>
        <v/>
      </c>
      <c r="E288" s="43" t="str">
        <f t="shared" si="34"/>
        <v/>
      </c>
      <c r="F288" s="43" t="str">
        <f t="shared" si="35"/>
        <v/>
      </c>
      <c r="G288" s="44"/>
      <c r="H288" s="43" t="str">
        <f t="shared" si="36"/>
        <v/>
      </c>
      <c r="I288" s="43" t="str">
        <f t="shared" si="37"/>
        <v/>
      </c>
      <c r="J288" s="45" t="str">
        <f t="shared" si="38"/>
        <v/>
      </c>
      <c r="K288" s="43" t="str">
        <f t="shared" si="39"/>
        <v/>
      </c>
      <c r="L288" s="43" t="str">
        <f>IF(A288="","",SUM($K$36:K288))</f>
        <v/>
      </c>
      <c r="N288" s="46"/>
    </row>
    <row r="289" spans="1:14" x14ac:dyDescent="0.2">
      <c r="A289" s="40" t="str">
        <f t="shared" si="30"/>
        <v/>
      </c>
      <c r="B289" s="41" t="str">
        <f t="shared" si="31"/>
        <v/>
      </c>
      <c r="C289" s="42" t="str">
        <f t="shared" si="32"/>
        <v/>
      </c>
      <c r="D289" s="43" t="str">
        <f t="shared" si="33"/>
        <v/>
      </c>
      <c r="E289" s="43" t="str">
        <f t="shared" si="34"/>
        <v/>
      </c>
      <c r="F289" s="43" t="str">
        <f t="shared" si="35"/>
        <v/>
      </c>
      <c r="G289" s="44"/>
      <c r="H289" s="43" t="str">
        <f t="shared" si="36"/>
        <v/>
      </c>
      <c r="I289" s="43" t="str">
        <f t="shared" si="37"/>
        <v/>
      </c>
      <c r="J289" s="45" t="str">
        <f t="shared" si="38"/>
        <v/>
      </c>
      <c r="K289" s="43" t="str">
        <f t="shared" si="39"/>
        <v/>
      </c>
      <c r="L289" s="43" t="str">
        <f>IF(A289="","",SUM($K$36:K289))</f>
        <v/>
      </c>
      <c r="N289" s="46"/>
    </row>
    <row r="290" spans="1:14" x14ac:dyDescent="0.2">
      <c r="A290" s="40" t="str">
        <f t="shared" si="30"/>
        <v/>
      </c>
      <c r="B290" s="41" t="str">
        <f t="shared" si="31"/>
        <v/>
      </c>
      <c r="C290" s="42" t="str">
        <f t="shared" si="32"/>
        <v/>
      </c>
      <c r="D290" s="43" t="str">
        <f t="shared" si="33"/>
        <v/>
      </c>
      <c r="E290" s="43" t="str">
        <f t="shared" si="34"/>
        <v/>
      </c>
      <c r="F290" s="43" t="str">
        <f t="shared" si="35"/>
        <v/>
      </c>
      <c r="G290" s="44"/>
      <c r="H290" s="43" t="str">
        <f t="shared" si="36"/>
        <v/>
      </c>
      <c r="I290" s="43" t="str">
        <f t="shared" si="37"/>
        <v/>
      </c>
      <c r="J290" s="45" t="str">
        <f t="shared" si="38"/>
        <v/>
      </c>
      <c r="K290" s="43" t="str">
        <f t="shared" si="39"/>
        <v/>
      </c>
      <c r="L290" s="43" t="str">
        <f>IF(A290="","",SUM($K$36:K290))</f>
        <v/>
      </c>
      <c r="N290" s="46"/>
    </row>
    <row r="291" spans="1:14" x14ac:dyDescent="0.2">
      <c r="A291" s="40" t="str">
        <f t="shared" si="30"/>
        <v/>
      </c>
      <c r="B291" s="41" t="str">
        <f t="shared" si="31"/>
        <v/>
      </c>
      <c r="C291" s="42" t="str">
        <f t="shared" si="32"/>
        <v/>
      </c>
      <c r="D291" s="43" t="str">
        <f t="shared" si="33"/>
        <v/>
      </c>
      <c r="E291" s="43" t="str">
        <f t="shared" si="34"/>
        <v/>
      </c>
      <c r="F291" s="43" t="str">
        <f t="shared" si="35"/>
        <v/>
      </c>
      <c r="G291" s="44"/>
      <c r="H291" s="43" t="str">
        <f t="shared" si="36"/>
        <v/>
      </c>
      <c r="I291" s="43" t="str">
        <f t="shared" si="37"/>
        <v/>
      </c>
      <c r="J291" s="45" t="str">
        <f t="shared" si="38"/>
        <v/>
      </c>
      <c r="K291" s="43" t="str">
        <f t="shared" si="39"/>
        <v/>
      </c>
      <c r="L291" s="43" t="str">
        <f>IF(A291="","",SUM($K$36:K291))</f>
        <v/>
      </c>
      <c r="N291" s="46"/>
    </row>
    <row r="292" spans="1:14" x14ac:dyDescent="0.2">
      <c r="A292" s="40" t="str">
        <f t="shared" ref="A292:A355" si="40">IF(I291="","",IF(OR(A291&gt;=nper,ROUND(I291,2)&lt;=0),"",A291+1))</f>
        <v/>
      </c>
      <c r="B292" s="41" t="str">
        <f t="shared" ref="B292:B355" si="41">IF(A292="","",IF(OR(periods_per_year=26,periods_per_year=52),IF(periods_per_year=26,IF(A292=1,fpdate,B291+14),IF(periods_per_year=52,IF(A292=1,fpdate,B291+7),"n/a")),IF(periods_per_year=24,DATE(YEAR(fpdate),MONTH(fpdate)+(A292-1)/2+IF(AND(DAY(fpdate)&gt;=15,MOD(A292,2)=0),1,0),IF(MOD(A292,2)=0,IF(DAY(fpdate)&gt;=15,DAY(fpdate)-14,DAY(fpdate)+14),DAY(fpdate))),IF(DAY(DATE(YEAR(fpdate),MONTH(fpdate)+A292-1,DAY(fpdate)))&lt;&gt;DAY(fpdate),DATE(YEAR(fpdate),MONTH(fpdate)+A292,0),DATE(YEAR(fpdate),MONTH(fpdate)+A292-1,DAY(fpdate))))))</f>
        <v/>
      </c>
      <c r="C292" s="42" t="str">
        <f t="shared" ref="C292:C355" si="42">IF(A292="","",IF(variable,IF(A292&lt;$L$6*periods_per_year,start_rate,IF($L$10&gt;=0,MIN($L$7,start_rate+$L$10*ROUNDUP((A292-$L$6*periods_per_year)/$L$9,0)),MAX($L$8,start_rate+$L$10*ROUNDUP((A292-$L$6*periods_per_year)/$L$9,0)))),start_rate))</f>
        <v/>
      </c>
      <c r="D292" s="43" t="str">
        <f t="shared" ref="D292:D355" si="43">IF(A292="","",ROUND((((1+C292/CP)^(CP/periods_per_year))-1)*I291,2))</f>
        <v/>
      </c>
      <c r="E292" s="43" t="str">
        <f t="shared" ref="E292:E355" si="44">IF(A292="","",IF(A292=nper,I291+D292,MIN(I291+D292,IF(C292=C291,E291,IF($D$10="Acc Bi-Weekly",ROUND((-PMT(((1+C292/CP)^(CP/12))-1,(nper-A292+1)*12/26,I291))/2,2),IF($D$10="Acc Weekly",ROUND((-PMT(((1+C292/CP)^(CP/12))-1,(nper-A292+1)*12/52,I291))/4,2),ROUND(-PMT(((1+C292/CP)^(CP/periods_per_year))-1,nper-A292+1,I291),2)))))))</f>
        <v/>
      </c>
      <c r="F292" s="43" t="str">
        <f t="shared" ref="F292:F355" si="45">IF(A292="","",IF(I291&lt;=E292,0,IF(IF(MOD(A292,int)=0,$D$20,0)+E292&gt;=I291+D292,I291+D292-E292,IF(MOD(A292,int)=0,$D$20,0)+IF(IF(MOD(A292,int)=0,$D$20,0)+IF(MOD(A292-$D$23,periods_per_year)=0,$D$22,0)+E292&lt;I291+D292,IF(MOD(A292-$D$23,periods_per_year)=0,$D$22,0),I291+D292-IF(MOD(A292,int)=0,$D$20,0)-E292))))</f>
        <v/>
      </c>
      <c r="G292" s="44"/>
      <c r="H292" s="43" t="str">
        <f t="shared" ref="H292:H355" si="46">IF(A292="","",E292-D292+G292+IF(F292="",0,F292))</f>
        <v/>
      </c>
      <c r="I292" s="43" t="str">
        <f t="shared" ref="I292:I355" si="47">IF(A292="","",I291-H292)</f>
        <v/>
      </c>
      <c r="J292" s="45" t="str">
        <f t="shared" ref="J292:J355" si="48">IF(A292="","",IF(MOD(A292,periods_per_year)=0,A292/periods_per_year,""))</f>
        <v/>
      </c>
      <c r="K292" s="43" t="str">
        <f t="shared" ref="K292:K355" si="49">IF(A292="","",$L$28*D292)</f>
        <v/>
      </c>
      <c r="L292" s="43" t="str">
        <f>IF(A292="","",SUM($K$36:K292))</f>
        <v/>
      </c>
      <c r="N292" s="46"/>
    </row>
    <row r="293" spans="1:14" x14ac:dyDescent="0.2">
      <c r="A293" s="40" t="str">
        <f t="shared" si="40"/>
        <v/>
      </c>
      <c r="B293" s="41" t="str">
        <f t="shared" si="41"/>
        <v/>
      </c>
      <c r="C293" s="42" t="str">
        <f t="shared" si="42"/>
        <v/>
      </c>
      <c r="D293" s="43" t="str">
        <f t="shared" si="43"/>
        <v/>
      </c>
      <c r="E293" s="43" t="str">
        <f t="shared" si="44"/>
        <v/>
      </c>
      <c r="F293" s="43" t="str">
        <f t="shared" si="45"/>
        <v/>
      </c>
      <c r="G293" s="44"/>
      <c r="H293" s="43" t="str">
        <f t="shared" si="46"/>
        <v/>
      </c>
      <c r="I293" s="43" t="str">
        <f t="shared" si="47"/>
        <v/>
      </c>
      <c r="J293" s="45" t="str">
        <f t="shared" si="48"/>
        <v/>
      </c>
      <c r="K293" s="43" t="str">
        <f t="shared" si="49"/>
        <v/>
      </c>
      <c r="L293" s="43" t="str">
        <f>IF(A293="","",SUM($K$36:K293))</f>
        <v/>
      </c>
      <c r="N293" s="46"/>
    </row>
    <row r="294" spans="1:14" x14ac:dyDescent="0.2">
      <c r="A294" s="40" t="str">
        <f t="shared" si="40"/>
        <v/>
      </c>
      <c r="B294" s="41" t="str">
        <f t="shared" si="41"/>
        <v/>
      </c>
      <c r="C294" s="42" t="str">
        <f t="shared" si="42"/>
        <v/>
      </c>
      <c r="D294" s="43" t="str">
        <f t="shared" si="43"/>
        <v/>
      </c>
      <c r="E294" s="43" t="str">
        <f t="shared" si="44"/>
        <v/>
      </c>
      <c r="F294" s="43" t="str">
        <f t="shared" si="45"/>
        <v/>
      </c>
      <c r="G294" s="44"/>
      <c r="H294" s="43" t="str">
        <f t="shared" si="46"/>
        <v/>
      </c>
      <c r="I294" s="43" t="str">
        <f t="shared" si="47"/>
        <v/>
      </c>
      <c r="J294" s="45" t="str">
        <f t="shared" si="48"/>
        <v/>
      </c>
      <c r="K294" s="43" t="str">
        <f t="shared" si="49"/>
        <v/>
      </c>
      <c r="L294" s="43" t="str">
        <f>IF(A294="","",SUM($K$36:K294))</f>
        <v/>
      </c>
      <c r="N294" s="46"/>
    </row>
    <row r="295" spans="1:14" x14ac:dyDescent="0.2">
      <c r="A295" s="40" t="str">
        <f t="shared" si="40"/>
        <v/>
      </c>
      <c r="B295" s="41" t="str">
        <f t="shared" si="41"/>
        <v/>
      </c>
      <c r="C295" s="42" t="str">
        <f t="shared" si="42"/>
        <v/>
      </c>
      <c r="D295" s="43" t="str">
        <f t="shared" si="43"/>
        <v/>
      </c>
      <c r="E295" s="43" t="str">
        <f t="shared" si="44"/>
        <v/>
      </c>
      <c r="F295" s="43" t="str">
        <f t="shared" si="45"/>
        <v/>
      </c>
      <c r="G295" s="44"/>
      <c r="H295" s="43" t="str">
        <f t="shared" si="46"/>
        <v/>
      </c>
      <c r="I295" s="43" t="str">
        <f t="shared" si="47"/>
        <v/>
      </c>
      <c r="J295" s="45" t="str">
        <f t="shared" si="48"/>
        <v/>
      </c>
      <c r="K295" s="43" t="str">
        <f t="shared" si="49"/>
        <v/>
      </c>
      <c r="L295" s="43" t="str">
        <f>IF(A295="","",SUM($K$36:K295))</f>
        <v/>
      </c>
      <c r="N295" s="46"/>
    </row>
    <row r="296" spans="1:14" x14ac:dyDescent="0.2">
      <c r="A296" s="40" t="str">
        <f t="shared" si="40"/>
        <v/>
      </c>
      <c r="B296" s="41" t="str">
        <f t="shared" si="41"/>
        <v/>
      </c>
      <c r="C296" s="42" t="str">
        <f t="shared" si="42"/>
        <v/>
      </c>
      <c r="D296" s="43" t="str">
        <f t="shared" si="43"/>
        <v/>
      </c>
      <c r="E296" s="43" t="str">
        <f t="shared" si="44"/>
        <v/>
      </c>
      <c r="F296" s="43" t="str">
        <f t="shared" si="45"/>
        <v/>
      </c>
      <c r="G296" s="44"/>
      <c r="H296" s="43" t="str">
        <f t="shared" si="46"/>
        <v/>
      </c>
      <c r="I296" s="43" t="str">
        <f t="shared" si="47"/>
        <v/>
      </c>
      <c r="J296" s="45" t="str">
        <f t="shared" si="48"/>
        <v/>
      </c>
      <c r="K296" s="43" t="str">
        <f t="shared" si="49"/>
        <v/>
      </c>
      <c r="L296" s="43" t="str">
        <f>IF(A296="","",SUM($K$36:K296))</f>
        <v/>
      </c>
      <c r="N296" s="46"/>
    </row>
    <row r="297" spans="1:14" x14ac:dyDescent="0.2">
      <c r="A297" s="40" t="str">
        <f t="shared" si="40"/>
        <v/>
      </c>
      <c r="B297" s="41" t="str">
        <f t="shared" si="41"/>
        <v/>
      </c>
      <c r="C297" s="42" t="str">
        <f t="shared" si="42"/>
        <v/>
      </c>
      <c r="D297" s="43" t="str">
        <f t="shared" si="43"/>
        <v/>
      </c>
      <c r="E297" s="43" t="str">
        <f t="shared" si="44"/>
        <v/>
      </c>
      <c r="F297" s="43" t="str">
        <f t="shared" si="45"/>
        <v/>
      </c>
      <c r="G297" s="44"/>
      <c r="H297" s="43" t="str">
        <f t="shared" si="46"/>
        <v/>
      </c>
      <c r="I297" s="43" t="str">
        <f t="shared" si="47"/>
        <v/>
      </c>
      <c r="J297" s="45" t="str">
        <f t="shared" si="48"/>
        <v/>
      </c>
      <c r="K297" s="43" t="str">
        <f t="shared" si="49"/>
        <v/>
      </c>
      <c r="L297" s="43" t="str">
        <f>IF(A297="","",SUM($K$36:K297))</f>
        <v/>
      </c>
      <c r="N297" s="46"/>
    </row>
    <row r="298" spans="1:14" x14ac:dyDescent="0.2">
      <c r="A298" s="40" t="str">
        <f t="shared" si="40"/>
        <v/>
      </c>
      <c r="B298" s="41" t="str">
        <f t="shared" si="41"/>
        <v/>
      </c>
      <c r="C298" s="42" t="str">
        <f t="shared" si="42"/>
        <v/>
      </c>
      <c r="D298" s="43" t="str">
        <f t="shared" si="43"/>
        <v/>
      </c>
      <c r="E298" s="43" t="str">
        <f t="shared" si="44"/>
        <v/>
      </c>
      <c r="F298" s="43" t="str">
        <f t="shared" si="45"/>
        <v/>
      </c>
      <c r="G298" s="44"/>
      <c r="H298" s="43" t="str">
        <f t="shared" si="46"/>
        <v/>
      </c>
      <c r="I298" s="43" t="str">
        <f t="shared" si="47"/>
        <v/>
      </c>
      <c r="J298" s="45" t="str">
        <f t="shared" si="48"/>
        <v/>
      </c>
      <c r="K298" s="43" t="str">
        <f t="shared" si="49"/>
        <v/>
      </c>
      <c r="L298" s="43" t="str">
        <f>IF(A298="","",SUM($K$36:K298))</f>
        <v/>
      </c>
      <c r="N298" s="46"/>
    </row>
    <row r="299" spans="1:14" x14ac:dyDescent="0.2">
      <c r="A299" s="40" t="str">
        <f t="shared" si="40"/>
        <v/>
      </c>
      <c r="B299" s="41" t="str">
        <f t="shared" si="41"/>
        <v/>
      </c>
      <c r="C299" s="42" t="str">
        <f t="shared" si="42"/>
        <v/>
      </c>
      <c r="D299" s="43" t="str">
        <f t="shared" si="43"/>
        <v/>
      </c>
      <c r="E299" s="43" t="str">
        <f t="shared" si="44"/>
        <v/>
      </c>
      <c r="F299" s="43" t="str">
        <f t="shared" si="45"/>
        <v/>
      </c>
      <c r="G299" s="44"/>
      <c r="H299" s="43" t="str">
        <f t="shared" si="46"/>
        <v/>
      </c>
      <c r="I299" s="43" t="str">
        <f t="shared" si="47"/>
        <v/>
      </c>
      <c r="J299" s="45" t="str">
        <f t="shared" si="48"/>
        <v/>
      </c>
      <c r="K299" s="43" t="str">
        <f t="shared" si="49"/>
        <v/>
      </c>
      <c r="L299" s="43" t="str">
        <f>IF(A299="","",SUM($K$36:K299))</f>
        <v/>
      </c>
      <c r="N299" s="46"/>
    </row>
    <row r="300" spans="1:14" x14ac:dyDescent="0.2">
      <c r="A300" s="40" t="str">
        <f t="shared" si="40"/>
        <v/>
      </c>
      <c r="B300" s="41" t="str">
        <f t="shared" si="41"/>
        <v/>
      </c>
      <c r="C300" s="42" t="str">
        <f t="shared" si="42"/>
        <v/>
      </c>
      <c r="D300" s="43" t="str">
        <f t="shared" si="43"/>
        <v/>
      </c>
      <c r="E300" s="43" t="str">
        <f t="shared" si="44"/>
        <v/>
      </c>
      <c r="F300" s="43" t="str">
        <f t="shared" si="45"/>
        <v/>
      </c>
      <c r="G300" s="44"/>
      <c r="H300" s="43" t="str">
        <f t="shared" si="46"/>
        <v/>
      </c>
      <c r="I300" s="43" t="str">
        <f t="shared" si="47"/>
        <v/>
      </c>
      <c r="J300" s="45" t="str">
        <f t="shared" si="48"/>
        <v/>
      </c>
      <c r="K300" s="43" t="str">
        <f t="shared" si="49"/>
        <v/>
      </c>
      <c r="L300" s="43" t="str">
        <f>IF(A300="","",SUM($K$36:K300))</f>
        <v/>
      </c>
      <c r="N300" s="46"/>
    </row>
    <row r="301" spans="1:14" x14ac:dyDescent="0.2">
      <c r="A301" s="40" t="str">
        <f t="shared" si="40"/>
        <v/>
      </c>
      <c r="B301" s="41" t="str">
        <f t="shared" si="41"/>
        <v/>
      </c>
      <c r="C301" s="42" t="str">
        <f t="shared" si="42"/>
        <v/>
      </c>
      <c r="D301" s="43" t="str">
        <f t="shared" si="43"/>
        <v/>
      </c>
      <c r="E301" s="43" t="str">
        <f t="shared" si="44"/>
        <v/>
      </c>
      <c r="F301" s="43" t="str">
        <f t="shared" si="45"/>
        <v/>
      </c>
      <c r="G301" s="44"/>
      <c r="H301" s="43" t="str">
        <f t="shared" si="46"/>
        <v/>
      </c>
      <c r="I301" s="43" t="str">
        <f t="shared" si="47"/>
        <v/>
      </c>
      <c r="J301" s="45" t="str">
        <f t="shared" si="48"/>
        <v/>
      </c>
      <c r="K301" s="43" t="str">
        <f t="shared" si="49"/>
        <v/>
      </c>
      <c r="L301" s="43" t="str">
        <f>IF(A301="","",SUM($K$36:K301))</f>
        <v/>
      </c>
      <c r="N301" s="46"/>
    </row>
    <row r="302" spans="1:14" x14ac:dyDescent="0.2">
      <c r="A302" s="40" t="str">
        <f t="shared" si="40"/>
        <v/>
      </c>
      <c r="B302" s="41" t="str">
        <f t="shared" si="41"/>
        <v/>
      </c>
      <c r="C302" s="42" t="str">
        <f t="shared" si="42"/>
        <v/>
      </c>
      <c r="D302" s="43" t="str">
        <f t="shared" si="43"/>
        <v/>
      </c>
      <c r="E302" s="43" t="str">
        <f t="shared" si="44"/>
        <v/>
      </c>
      <c r="F302" s="43" t="str">
        <f t="shared" si="45"/>
        <v/>
      </c>
      <c r="G302" s="44"/>
      <c r="H302" s="43" t="str">
        <f t="shared" si="46"/>
        <v/>
      </c>
      <c r="I302" s="43" t="str">
        <f t="shared" si="47"/>
        <v/>
      </c>
      <c r="J302" s="45" t="str">
        <f t="shared" si="48"/>
        <v/>
      </c>
      <c r="K302" s="43" t="str">
        <f t="shared" si="49"/>
        <v/>
      </c>
      <c r="L302" s="43" t="str">
        <f>IF(A302="","",SUM($K$36:K302))</f>
        <v/>
      </c>
      <c r="N302" s="46"/>
    </row>
    <row r="303" spans="1:14" x14ac:dyDescent="0.2">
      <c r="A303" s="40" t="str">
        <f t="shared" si="40"/>
        <v/>
      </c>
      <c r="B303" s="41" t="str">
        <f t="shared" si="41"/>
        <v/>
      </c>
      <c r="C303" s="42" t="str">
        <f t="shared" si="42"/>
        <v/>
      </c>
      <c r="D303" s="43" t="str">
        <f t="shared" si="43"/>
        <v/>
      </c>
      <c r="E303" s="43" t="str">
        <f t="shared" si="44"/>
        <v/>
      </c>
      <c r="F303" s="43" t="str">
        <f t="shared" si="45"/>
        <v/>
      </c>
      <c r="G303" s="44"/>
      <c r="H303" s="43" t="str">
        <f t="shared" si="46"/>
        <v/>
      </c>
      <c r="I303" s="43" t="str">
        <f t="shared" si="47"/>
        <v/>
      </c>
      <c r="J303" s="45" t="str">
        <f t="shared" si="48"/>
        <v/>
      </c>
      <c r="K303" s="43" t="str">
        <f t="shared" si="49"/>
        <v/>
      </c>
      <c r="L303" s="43" t="str">
        <f>IF(A303="","",SUM($K$36:K303))</f>
        <v/>
      </c>
      <c r="N303" s="46"/>
    </row>
    <row r="304" spans="1:14" x14ac:dyDescent="0.2">
      <c r="A304" s="40" t="str">
        <f t="shared" si="40"/>
        <v/>
      </c>
      <c r="B304" s="41" t="str">
        <f t="shared" si="41"/>
        <v/>
      </c>
      <c r="C304" s="42" t="str">
        <f t="shared" si="42"/>
        <v/>
      </c>
      <c r="D304" s="43" t="str">
        <f t="shared" si="43"/>
        <v/>
      </c>
      <c r="E304" s="43" t="str">
        <f t="shared" si="44"/>
        <v/>
      </c>
      <c r="F304" s="43" t="str">
        <f t="shared" si="45"/>
        <v/>
      </c>
      <c r="G304" s="44"/>
      <c r="H304" s="43" t="str">
        <f t="shared" si="46"/>
        <v/>
      </c>
      <c r="I304" s="43" t="str">
        <f t="shared" si="47"/>
        <v/>
      </c>
      <c r="J304" s="45" t="str">
        <f t="shared" si="48"/>
        <v/>
      </c>
      <c r="K304" s="43" t="str">
        <f t="shared" si="49"/>
        <v/>
      </c>
      <c r="L304" s="43" t="str">
        <f>IF(A304="","",SUM($K$36:K304))</f>
        <v/>
      </c>
      <c r="N304" s="46"/>
    </row>
    <row r="305" spans="1:14" x14ac:dyDescent="0.2">
      <c r="A305" s="40" t="str">
        <f t="shared" si="40"/>
        <v/>
      </c>
      <c r="B305" s="41" t="str">
        <f t="shared" si="41"/>
        <v/>
      </c>
      <c r="C305" s="42" t="str">
        <f t="shared" si="42"/>
        <v/>
      </c>
      <c r="D305" s="43" t="str">
        <f t="shared" si="43"/>
        <v/>
      </c>
      <c r="E305" s="43" t="str">
        <f t="shared" si="44"/>
        <v/>
      </c>
      <c r="F305" s="43" t="str">
        <f t="shared" si="45"/>
        <v/>
      </c>
      <c r="G305" s="44"/>
      <c r="H305" s="43" t="str">
        <f t="shared" si="46"/>
        <v/>
      </c>
      <c r="I305" s="43" t="str">
        <f t="shared" si="47"/>
        <v/>
      </c>
      <c r="J305" s="45" t="str">
        <f t="shared" si="48"/>
        <v/>
      </c>
      <c r="K305" s="43" t="str">
        <f t="shared" si="49"/>
        <v/>
      </c>
      <c r="L305" s="43" t="str">
        <f>IF(A305="","",SUM($K$36:K305))</f>
        <v/>
      </c>
      <c r="N305" s="46"/>
    </row>
    <row r="306" spans="1:14" x14ac:dyDescent="0.2">
      <c r="A306" s="40" t="str">
        <f t="shared" si="40"/>
        <v/>
      </c>
      <c r="B306" s="41" t="str">
        <f t="shared" si="41"/>
        <v/>
      </c>
      <c r="C306" s="42" t="str">
        <f t="shared" si="42"/>
        <v/>
      </c>
      <c r="D306" s="43" t="str">
        <f t="shared" si="43"/>
        <v/>
      </c>
      <c r="E306" s="43" t="str">
        <f t="shared" si="44"/>
        <v/>
      </c>
      <c r="F306" s="43" t="str">
        <f t="shared" si="45"/>
        <v/>
      </c>
      <c r="G306" s="44"/>
      <c r="H306" s="43" t="str">
        <f t="shared" si="46"/>
        <v/>
      </c>
      <c r="I306" s="43" t="str">
        <f t="shared" si="47"/>
        <v/>
      </c>
      <c r="J306" s="45" t="str">
        <f t="shared" si="48"/>
        <v/>
      </c>
      <c r="K306" s="43" t="str">
        <f t="shared" si="49"/>
        <v/>
      </c>
      <c r="L306" s="43" t="str">
        <f>IF(A306="","",SUM($K$36:K306))</f>
        <v/>
      </c>
      <c r="N306" s="46"/>
    </row>
    <row r="307" spans="1:14" x14ac:dyDescent="0.2">
      <c r="A307" s="40" t="str">
        <f t="shared" si="40"/>
        <v/>
      </c>
      <c r="B307" s="41" t="str">
        <f t="shared" si="41"/>
        <v/>
      </c>
      <c r="C307" s="42" t="str">
        <f t="shared" si="42"/>
        <v/>
      </c>
      <c r="D307" s="43" t="str">
        <f t="shared" si="43"/>
        <v/>
      </c>
      <c r="E307" s="43" t="str">
        <f t="shared" si="44"/>
        <v/>
      </c>
      <c r="F307" s="43" t="str">
        <f t="shared" si="45"/>
        <v/>
      </c>
      <c r="G307" s="44"/>
      <c r="H307" s="43" t="str">
        <f t="shared" si="46"/>
        <v/>
      </c>
      <c r="I307" s="43" t="str">
        <f t="shared" si="47"/>
        <v/>
      </c>
      <c r="J307" s="45" t="str">
        <f t="shared" si="48"/>
        <v/>
      </c>
      <c r="K307" s="43" t="str">
        <f t="shared" si="49"/>
        <v/>
      </c>
      <c r="L307" s="43" t="str">
        <f>IF(A307="","",SUM($K$36:K307))</f>
        <v/>
      </c>
      <c r="N307" s="46"/>
    </row>
    <row r="308" spans="1:14" x14ac:dyDescent="0.2">
      <c r="A308" s="40" t="str">
        <f t="shared" si="40"/>
        <v/>
      </c>
      <c r="B308" s="41" t="str">
        <f t="shared" si="41"/>
        <v/>
      </c>
      <c r="C308" s="42" t="str">
        <f t="shared" si="42"/>
        <v/>
      </c>
      <c r="D308" s="43" t="str">
        <f t="shared" si="43"/>
        <v/>
      </c>
      <c r="E308" s="43" t="str">
        <f t="shared" si="44"/>
        <v/>
      </c>
      <c r="F308" s="43" t="str">
        <f t="shared" si="45"/>
        <v/>
      </c>
      <c r="G308" s="44"/>
      <c r="H308" s="43" t="str">
        <f t="shared" si="46"/>
        <v/>
      </c>
      <c r="I308" s="43" t="str">
        <f t="shared" si="47"/>
        <v/>
      </c>
      <c r="J308" s="45" t="str">
        <f t="shared" si="48"/>
        <v/>
      </c>
      <c r="K308" s="43" t="str">
        <f t="shared" si="49"/>
        <v/>
      </c>
      <c r="L308" s="43" t="str">
        <f>IF(A308="","",SUM($K$36:K308))</f>
        <v/>
      </c>
      <c r="N308" s="46"/>
    </row>
    <row r="309" spans="1:14" x14ac:dyDescent="0.2">
      <c r="A309" s="40" t="str">
        <f t="shared" si="40"/>
        <v/>
      </c>
      <c r="B309" s="41" t="str">
        <f t="shared" si="41"/>
        <v/>
      </c>
      <c r="C309" s="42" t="str">
        <f t="shared" si="42"/>
        <v/>
      </c>
      <c r="D309" s="43" t="str">
        <f t="shared" si="43"/>
        <v/>
      </c>
      <c r="E309" s="43" t="str">
        <f t="shared" si="44"/>
        <v/>
      </c>
      <c r="F309" s="43" t="str">
        <f t="shared" si="45"/>
        <v/>
      </c>
      <c r="G309" s="44"/>
      <c r="H309" s="43" t="str">
        <f t="shared" si="46"/>
        <v/>
      </c>
      <c r="I309" s="43" t="str">
        <f t="shared" si="47"/>
        <v/>
      </c>
      <c r="J309" s="45" t="str">
        <f t="shared" si="48"/>
        <v/>
      </c>
      <c r="K309" s="43" t="str">
        <f t="shared" si="49"/>
        <v/>
      </c>
      <c r="L309" s="43" t="str">
        <f>IF(A309="","",SUM($K$36:K309))</f>
        <v/>
      </c>
      <c r="N309" s="46"/>
    </row>
    <row r="310" spans="1:14" x14ac:dyDescent="0.2">
      <c r="A310" s="40" t="str">
        <f t="shared" si="40"/>
        <v/>
      </c>
      <c r="B310" s="41" t="str">
        <f t="shared" si="41"/>
        <v/>
      </c>
      <c r="C310" s="42" t="str">
        <f t="shared" si="42"/>
        <v/>
      </c>
      <c r="D310" s="43" t="str">
        <f t="shared" si="43"/>
        <v/>
      </c>
      <c r="E310" s="43" t="str">
        <f t="shared" si="44"/>
        <v/>
      </c>
      <c r="F310" s="43" t="str">
        <f t="shared" si="45"/>
        <v/>
      </c>
      <c r="G310" s="44"/>
      <c r="H310" s="43" t="str">
        <f t="shared" si="46"/>
        <v/>
      </c>
      <c r="I310" s="43" t="str">
        <f t="shared" si="47"/>
        <v/>
      </c>
      <c r="J310" s="45" t="str">
        <f t="shared" si="48"/>
        <v/>
      </c>
      <c r="K310" s="43" t="str">
        <f t="shared" si="49"/>
        <v/>
      </c>
      <c r="L310" s="43" t="str">
        <f>IF(A310="","",SUM($K$36:K310))</f>
        <v/>
      </c>
      <c r="N310" s="46"/>
    </row>
    <row r="311" spans="1:14" x14ac:dyDescent="0.2">
      <c r="A311" s="40" t="str">
        <f t="shared" si="40"/>
        <v/>
      </c>
      <c r="B311" s="41" t="str">
        <f t="shared" si="41"/>
        <v/>
      </c>
      <c r="C311" s="42" t="str">
        <f t="shared" si="42"/>
        <v/>
      </c>
      <c r="D311" s="43" t="str">
        <f t="shared" si="43"/>
        <v/>
      </c>
      <c r="E311" s="43" t="str">
        <f t="shared" si="44"/>
        <v/>
      </c>
      <c r="F311" s="43" t="str">
        <f t="shared" si="45"/>
        <v/>
      </c>
      <c r="G311" s="44"/>
      <c r="H311" s="43" t="str">
        <f t="shared" si="46"/>
        <v/>
      </c>
      <c r="I311" s="43" t="str">
        <f t="shared" si="47"/>
        <v/>
      </c>
      <c r="J311" s="45" t="str">
        <f t="shared" si="48"/>
        <v/>
      </c>
      <c r="K311" s="43" t="str">
        <f t="shared" si="49"/>
        <v/>
      </c>
      <c r="L311" s="43" t="str">
        <f>IF(A311="","",SUM($K$36:K311))</f>
        <v/>
      </c>
      <c r="N311" s="46"/>
    </row>
    <row r="312" spans="1:14" x14ac:dyDescent="0.2">
      <c r="A312" s="40" t="str">
        <f t="shared" si="40"/>
        <v/>
      </c>
      <c r="B312" s="41" t="str">
        <f t="shared" si="41"/>
        <v/>
      </c>
      <c r="C312" s="42" t="str">
        <f t="shared" si="42"/>
        <v/>
      </c>
      <c r="D312" s="43" t="str">
        <f t="shared" si="43"/>
        <v/>
      </c>
      <c r="E312" s="43" t="str">
        <f t="shared" si="44"/>
        <v/>
      </c>
      <c r="F312" s="43" t="str">
        <f t="shared" si="45"/>
        <v/>
      </c>
      <c r="G312" s="44"/>
      <c r="H312" s="43" t="str">
        <f t="shared" si="46"/>
        <v/>
      </c>
      <c r="I312" s="43" t="str">
        <f t="shared" si="47"/>
        <v/>
      </c>
      <c r="J312" s="45" t="str">
        <f t="shared" si="48"/>
        <v/>
      </c>
      <c r="K312" s="43" t="str">
        <f t="shared" si="49"/>
        <v/>
      </c>
      <c r="L312" s="43" t="str">
        <f>IF(A312="","",SUM($K$36:K312))</f>
        <v/>
      </c>
      <c r="N312" s="46"/>
    </row>
    <row r="313" spans="1:14" x14ac:dyDescent="0.2">
      <c r="A313" s="40" t="str">
        <f t="shared" si="40"/>
        <v/>
      </c>
      <c r="B313" s="41" t="str">
        <f t="shared" si="41"/>
        <v/>
      </c>
      <c r="C313" s="42" t="str">
        <f t="shared" si="42"/>
        <v/>
      </c>
      <c r="D313" s="43" t="str">
        <f t="shared" si="43"/>
        <v/>
      </c>
      <c r="E313" s="43" t="str">
        <f t="shared" si="44"/>
        <v/>
      </c>
      <c r="F313" s="43" t="str">
        <f t="shared" si="45"/>
        <v/>
      </c>
      <c r="G313" s="44"/>
      <c r="H313" s="43" t="str">
        <f t="shared" si="46"/>
        <v/>
      </c>
      <c r="I313" s="43" t="str">
        <f t="shared" si="47"/>
        <v/>
      </c>
      <c r="J313" s="45" t="str">
        <f t="shared" si="48"/>
        <v/>
      </c>
      <c r="K313" s="43" t="str">
        <f t="shared" si="49"/>
        <v/>
      </c>
      <c r="L313" s="43" t="str">
        <f>IF(A313="","",SUM($K$36:K313))</f>
        <v/>
      </c>
      <c r="N313" s="46"/>
    </row>
    <row r="314" spans="1:14" x14ac:dyDescent="0.2">
      <c r="A314" s="40" t="str">
        <f t="shared" si="40"/>
        <v/>
      </c>
      <c r="B314" s="41" t="str">
        <f t="shared" si="41"/>
        <v/>
      </c>
      <c r="C314" s="42" t="str">
        <f t="shared" si="42"/>
        <v/>
      </c>
      <c r="D314" s="43" t="str">
        <f t="shared" si="43"/>
        <v/>
      </c>
      <c r="E314" s="43" t="str">
        <f t="shared" si="44"/>
        <v/>
      </c>
      <c r="F314" s="43" t="str">
        <f t="shared" si="45"/>
        <v/>
      </c>
      <c r="G314" s="44"/>
      <c r="H314" s="43" t="str">
        <f t="shared" si="46"/>
        <v/>
      </c>
      <c r="I314" s="43" t="str">
        <f t="shared" si="47"/>
        <v/>
      </c>
      <c r="J314" s="45" t="str">
        <f t="shared" si="48"/>
        <v/>
      </c>
      <c r="K314" s="43" t="str">
        <f t="shared" si="49"/>
        <v/>
      </c>
      <c r="L314" s="43" t="str">
        <f>IF(A314="","",SUM($K$36:K314))</f>
        <v/>
      </c>
      <c r="N314" s="46"/>
    </row>
    <row r="315" spans="1:14" x14ac:dyDescent="0.2">
      <c r="A315" s="40" t="str">
        <f t="shared" si="40"/>
        <v/>
      </c>
      <c r="B315" s="41" t="str">
        <f t="shared" si="41"/>
        <v/>
      </c>
      <c r="C315" s="42" t="str">
        <f t="shared" si="42"/>
        <v/>
      </c>
      <c r="D315" s="43" t="str">
        <f t="shared" si="43"/>
        <v/>
      </c>
      <c r="E315" s="43" t="str">
        <f t="shared" si="44"/>
        <v/>
      </c>
      <c r="F315" s="43" t="str">
        <f t="shared" si="45"/>
        <v/>
      </c>
      <c r="G315" s="44"/>
      <c r="H315" s="43" t="str">
        <f t="shared" si="46"/>
        <v/>
      </c>
      <c r="I315" s="43" t="str">
        <f t="shared" si="47"/>
        <v/>
      </c>
      <c r="J315" s="45" t="str">
        <f t="shared" si="48"/>
        <v/>
      </c>
      <c r="K315" s="43" t="str">
        <f t="shared" si="49"/>
        <v/>
      </c>
      <c r="L315" s="43" t="str">
        <f>IF(A315="","",SUM($K$36:K315))</f>
        <v/>
      </c>
      <c r="N315" s="46"/>
    </row>
    <row r="316" spans="1:14" x14ac:dyDescent="0.2">
      <c r="A316" s="40" t="str">
        <f t="shared" si="40"/>
        <v/>
      </c>
      <c r="B316" s="41" t="str">
        <f t="shared" si="41"/>
        <v/>
      </c>
      <c r="C316" s="42" t="str">
        <f t="shared" si="42"/>
        <v/>
      </c>
      <c r="D316" s="43" t="str">
        <f t="shared" si="43"/>
        <v/>
      </c>
      <c r="E316" s="43" t="str">
        <f t="shared" si="44"/>
        <v/>
      </c>
      <c r="F316" s="43" t="str">
        <f t="shared" si="45"/>
        <v/>
      </c>
      <c r="G316" s="44"/>
      <c r="H316" s="43" t="str">
        <f t="shared" si="46"/>
        <v/>
      </c>
      <c r="I316" s="43" t="str">
        <f t="shared" si="47"/>
        <v/>
      </c>
      <c r="J316" s="45" t="str">
        <f t="shared" si="48"/>
        <v/>
      </c>
      <c r="K316" s="43" t="str">
        <f t="shared" si="49"/>
        <v/>
      </c>
      <c r="L316" s="43" t="str">
        <f>IF(A316="","",SUM($K$36:K316))</f>
        <v/>
      </c>
      <c r="N316" s="46"/>
    </row>
    <row r="317" spans="1:14" x14ac:dyDescent="0.2">
      <c r="A317" s="40" t="str">
        <f t="shared" si="40"/>
        <v/>
      </c>
      <c r="B317" s="41" t="str">
        <f t="shared" si="41"/>
        <v/>
      </c>
      <c r="C317" s="42" t="str">
        <f t="shared" si="42"/>
        <v/>
      </c>
      <c r="D317" s="43" t="str">
        <f t="shared" si="43"/>
        <v/>
      </c>
      <c r="E317" s="43" t="str">
        <f t="shared" si="44"/>
        <v/>
      </c>
      <c r="F317" s="43" t="str">
        <f t="shared" si="45"/>
        <v/>
      </c>
      <c r="G317" s="44"/>
      <c r="H317" s="43" t="str">
        <f t="shared" si="46"/>
        <v/>
      </c>
      <c r="I317" s="43" t="str">
        <f t="shared" si="47"/>
        <v/>
      </c>
      <c r="J317" s="45" t="str">
        <f t="shared" si="48"/>
        <v/>
      </c>
      <c r="K317" s="43" t="str">
        <f t="shared" si="49"/>
        <v/>
      </c>
      <c r="L317" s="43" t="str">
        <f>IF(A317="","",SUM($K$36:K317))</f>
        <v/>
      </c>
      <c r="N317" s="46"/>
    </row>
    <row r="318" spans="1:14" x14ac:dyDescent="0.2">
      <c r="A318" s="40" t="str">
        <f t="shared" si="40"/>
        <v/>
      </c>
      <c r="B318" s="41" t="str">
        <f t="shared" si="41"/>
        <v/>
      </c>
      <c r="C318" s="42" t="str">
        <f t="shared" si="42"/>
        <v/>
      </c>
      <c r="D318" s="43" t="str">
        <f t="shared" si="43"/>
        <v/>
      </c>
      <c r="E318" s="43" t="str">
        <f t="shared" si="44"/>
        <v/>
      </c>
      <c r="F318" s="43" t="str">
        <f t="shared" si="45"/>
        <v/>
      </c>
      <c r="G318" s="44"/>
      <c r="H318" s="43" t="str">
        <f t="shared" si="46"/>
        <v/>
      </c>
      <c r="I318" s="43" t="str">
        <f t="shared" si="47"/>
        <v/>
      </c>
      <c r="J318" s="45" t="str">
        <f t="shared" si="48"/>
        <v/>
      </c>
      <c r="K318" s="43" t="str">
        <f t="shared" si="49"/>
        <v/>
      </c>
      <c r="L318" s="43" t="str">
        <f>IF(A318="","",SUM($K$36:K318))</f>
        <v/>
      </c>
      <c r="N318" s="46"/>
    </row>
    <row r="319" spans="1:14" x14ac:dyDescent="0.2">
      <c r="A319" s="40" t="str">
        <f t="shared" si="40"/>
        <v/>
      </c>
      <c r="B319" s="41" t="str">
        <f t="shared" si="41"/>
        <v/>
      </c>
      <c r="C319" s="42" t="str">
        <f t="shared" si="42"/>
        <v/>
      </c>
      <c r="D319" s="43" t="str">
        <f t="shared" si="43"/>
        <v/>
      </c>
      <c r="E319" s="43" t="str">
        <f t="shared" si="44"/>
        <v/>
      </c>
      <c r="F319" s="43" t="str">
        <f t="shared" si="45"/>
        <v/>
      </c>
      <c r="G319" s="44"/>
      <c r="H319" s="43" t="str">
        <f t="shared" si="46"/>
        <v/>
      </c>
      <c r="I319" s="43" t="str">
        <f t="shared" si="47"/>
        <v/>
      </c>
      <c r="J319" s="45" t="str">
        <f t="shared" si="48"/>
        <v/>
      </c>
      <c r="K319" s="43" t="str">
        <f t="shared" si="49"/>
        <v/>
      </c>
      <c r="L319" s="43" t="str">
        <f>IF(A319="","",SUM($K$36:K319))</f>
        <v/>
      </c>
      <c r="N319" s="46"/>
    </row>
    <row r="320" spans="1:14" x14ac:dyDescent="0.2">
      <c r="A320" s="40" t="str">
        <f t="shared" si="40"/>
        <v/>
      </c>
      <c r="B320" s="41" t="str">
        <f t="shared" si="41"/>
        <v/>
      </c>
      <c r="C320" s="42" t="str">
        <f t="shared" si="42"/>
        <v/>
      </c>
      <c r="D320" s="43" t="str">
        <f t="shared" si="43"/>
        <v/>
      </c>
      <c r="E320" s="43" t="str">
        <f t="shared" si="44"/>
        <v/>
      </c>
      <c r="F320" s="43" t="str">
        <f t="shared" si="45"/>
        <v/>
      </c>
      <c r="G320" s="44"/>
      <c r="H320" s="43" t="str">
        <f t="shared" si="46"/>
        <v/>
      </c>
      <c r="I320" s="43" t="str">
        <f t="shared" si="47"/>
        <v/>
      </c>
      <c r="J320" s="45" t="str">
        <f t="shared" si="48"/>
        <v/>
      </c>
      <c r="K320" s="43" t="str">
        <f t="shared" si="49"/>
        <v/>
      </c>
      <c r="L320" s="43" t="str">
        <f>IF(A320="","",SUM($K$36:K320))</f>
        <v/>
      </c>
      <c r="N320" s="46"/>
    </row>
    <row r="321" spans="1:14" x14ac:dyDescent="0.2">
      <c r="A321" s="40" t="str">
        <f t="shared" si="40"/>
        <v/>
      </c>
      <c r="B321" s="41" t="str">
        <f t="shared" si="41"/>
        <v/>
      </c>
      <c r="C321" s="42" t="str">
        <f t="shared" si="42"/>
        <v/>
      </c>
      <c r="D321" s="43" t="str">
        <f t="shared" si="43"/>
        <v/>
      </c>
      <c r="E321" s="43" t="str">
        <f t="shared" si="44"/>
        <v/>
      </c>
      <c r="F321" s="43" t="str">
        <f t="shared" si="45"/>
        <v/>
      </c>
      <c r="G321" s="44"/>
      <c r="H321" s="43" t="str">
        <f t="shared" si="46"/>
        <v/>
      </c>
      <c r="I321" s="43" t="str">
        <f t="shared" si="47"/>
        <v/>
      </c>
      <c r="J321" s="45" t="str">
        <f t="shared" si="48"/>
        <v/>
      </c>
      <c r="K321" s="43" t="str">
        <f t="shared" si="49"/>
        <v/>
      </c>
      <c r="L321" s="43" t="str">
        <f>IF(A321="","",SUM($K$36:K321))</f>
        <v/>
      </c>
      <c r="N321" s="46"/>
    </row>
    <row r="322" spans="1:14" x14ac:dyDescent="0.2">
      <c r="A322" s="40" t="str">
        <f t="shared" si="40"/>
        <v/>
      </c>
      <c r="B322" s="41" t="str">
        <f t="shared" si="41"/>
        <v/>
      </c>
      <c r="C322" s="42" t="str">
        <f t="shared" si="42"/>
        <v/>
      </c>
      <c r="D322" s="43" t="str">
        <f t="shared" si="43"/>
        <v/>
      </c>
      <c r="E322" s="43" t="str">
        <f t="shared" si="44"/>
        <v/>
      </c>
      <c r="F322" s="43" t="str">
        <f t="shared" si="45"/>
        <v/>
      </c>
      <c r="G322" s="44"/>
      <c r="H322" s="43" t="str">
        <f t="shared" si="46"/>
        <v/>
      </c>
      <c r="I322" s="43" t="str">
        <f t="shared" si="47"/>
        <v/>
      </c>
      <c r="J322" s="45" t="str">
        <f t="shared" si="48"/>
        <v/>
      </c>
      <c r="K322" s="43" t="str">
        <f t="shared" si="49"/>
        <v/>
      </c>
      <c r="L322" s="43" t="str">
        <f>IF(A322="","",SUM($K$36:K322))</f>
        <v/>
      </c>
      <c r="N322" s="46"/>
    </row>
    <row r="323" spans="1:14" x14ac:dyDescent="0.2">
      <c r="A323" s="40" t="str">
        <f t="shared" si="40"/>
        <v/>
      </c>
      <c r="B323" s="41" t="str">
        <f t="shared" si="41"/>
        <v/>
      </c>
      <c r="C323" s="42" t="str">
        <f t="shared" si="42"/>
        <v/>
      </c>
      <c r="D323" s="43" t="str">
        <f t="shared" si="43"/>
        <v/>
      </c>
      <c r="E323" s="43" t="str">
        <f t="shared" si="44"/>
        <v/>
      </c>
      <c r="F323" s="43" t="str">
        <f t="shared" si="45"/>
        <v/>
      </c>
      <c r="G323" s="44"/>
      <c r="H323" s="43" t="str">
        <f t="shared" si="46"/>
        <v/>
      </c>
      <c r="I323" s="43" t="str">
        <f t="shared" si="47"/>
        <v/>
      </c>
      <c r="J323" s="45" t="str">
        <f t="shared" si="48"/>
        <v/>
      </c>
      <c r="K323" s="43" t="str">
        <f t="shared" si="49"/>
        <v/>
      </c>
      <c r="L323" s="43" t="str">
        <f>IF(A323="","",SUM($K$36:K323))</f>
        <v/>
      </c>
      <c r="N323" s="46"/>
    </row>
    <row r="324" spans="1:14" x14ac:dyDescent="0.2">
      <c r="A324" s="40" t="str">
        <f t="shared" si="40"/>
        <v/>
      </c>
      <c r="B324" s="41" t="str">
        <f t="shared" si="41"/>
        <v/>
      </c>
      <c r="C324" s="42" t="str">
        <f t="shared" si="42"/>
        <v/>
      </c>
      <c r="D324" s="43" t="str">
        <f t="shared" si="43"/>
        <v/>
      </c>
      <c r="E324" s="43" t="str">
        <f t="shared" si="44"/>
        <v/>
      </c>
      <c r="F324" s="43" t="str">
        <f t="shared" si="45"/>
        <v/>
      </c>
      <c r="G324" s="44"/>
      <c r="H324" s="43" t="str">
        <f t="shared" si="46"/>
        <v/>
      </c>
      <c r="I324" s="43" t="str">
        <f t="shared" si="47"/>
        <v/>
      </c>
      <c r="J324" s="45" t="str">
        <f t="shared" si="48"/>
        <v/>
      </c>
      <c r="K324" s="43" t="str">
        <f t="shared" si="49"/>
        <v/>
      </c>
      <c r="L324" s="43" t="str">
        <f>IF(A324="","",SUM($K$36:K324))</f>
        <v/>
      </c>
      <c r="N324" s="46"/>
    </row>
    <row r="325" spans="1:14" x14ac:dyDescent="0.2">
      <c r="A325" s="40" t="str">
        <f t="shared" si="40"/>
        <v/>
      </c>
      <c r="B325" s="41" t="str">
        <f t="shared" si="41"/>
        <v/>
      </c>
      <c r="C325" s="42" t="str">
        <f t="shared" si="42"/>
        <v/>
      </c>
      <c r="D325" s="43" t="str">
        <f t="shared" si="43"/>
        <v/>
      </c>
      <c r="E325" s="43" t="str">
        <f t="shared" si="44"/>
        <v/>
      </c>
      <c r="F325" s="43" t="str">
        <f t="shared" si="45"/>
        <v/>
      </c>
      <c r="G325" s="44"/>
      <c r="H325" s="43" t="str">
        <f t="shared" si="46"/>
        <v/>
      </c>
      <c r="I325" s="43" t="str">
        <f t="shared" si="47"/>
        <v/>
      </c>
      <c r="J325" s="45" t="str">
        <f t="shared" si="48"/>
        <v/>
      </c>
      <c r="K325" s="43" t="str">
        <f t="shared" si="49"/>
        <v/>
      </c>
      <c r="L325" s="43" t="str">
        <f>IF(A325="","",SUM($K$36:K325))</f>
        <v/>
      </c>
      <c r="N325" s="46"/>
    </row>
    <row r="326" spans="1:14" x14ac:dyDescent="0.2">
      <c r="A326" s="40" t="str">
        <f t="shared" si="40"/>
        <v/>
      </c>
      <c r="B326" s="41" t="str">
        <f t="shared" si="41"/>
        <v/>
      </c>
      <c r="C326" s="42" t="str">
        <f t="shared" si="42"/>
        <v/>
      </c>
      <c r="D326" s="43" t="str">
        <f t="shared" si="43"/>
        <v/>
      </c>
      <c r="E326" s="43" t="str">
        <f t="shared" si="44"/>
        <v/>
      </c>
      <c r="F326" s="43" t="str">
        <f t="shared" si="45"/>
        <v/>
      </c>
      <c r="G326" s="44"/>
      <c r="H326" s="43" t="str">
        <f t="shared" si="46"/>
        <v/>
      </c>
      <c r="I326" s="43" t="str">
        <f t="shared" si="47"/>
        <v/>
      </c>
      <c r="J326" s="45" t="str">
        <f t="shared" si="48"/>
        <v/>
      </c>
      <c r="K326" s="43" t="str">
        <f t="shared" si="49"/>
        <v/>
      </c>
      <c r="L326" s="43" t="str">
        <f>IF(A326="","",SUM($K$36:K326))</f>
        <v/>
      </c>
      <c r="N326" s="46"/>
    </row>
    <row r="327" spans="1:14" x14ac:dyDescent="0.2">
      <c r="A327" s="40" t="str">
        <f t="shared" si="40"/>
        <v/>
      </c>
      <c r="B327" s="41" t="str">
        <f t="shared" si="41"/>
        <v/>
      </c>
      <c r="C327" s="42" t="str">
        <f t="shared" si="42"/>
        <v/>
      </c>
      <c r="D327" s="43" t="str">
        <f t="shared" si="43"/>
        <v/>
      </c>
      <c r="E327" s="43" t="str">
        <f t="shared" si="44"/>
        <v/>
      </c>
      <c r="F327" s="43" t="str">
        <f t="shared" si="45"/>
        <v/>
      </c>
      <c r="G327" s="44"/>
      <c r="H327" s="43" t="str">
        <f t="shared" si="46"/>
        <v/>
      </c>
      <c r="I327" s="43" t="str">
        <f t="shared" si="47"/>
        <v/>
      </c>
      <c r="J327" s="45" t="str">
        <f t="shared" si="48"/>
        <v/>
      </c>
      <c r="K327" s="43" t="str">
        <f t="shared" si="49"/>
        <v/>
      </c>
      <c r="L327" s="43" t="str">
        <f>IF(A327="","",SUM($K$36:K327))</f>
        <v/>
      </c>
      <c r="N327" s="46"/>
    </row>
    <row r="328" spans="1:14" x14ac:dyDescent="0.2">
      <c r="A328" s="40" t="str">
        <f t="shared" si="40"/>
        <v/>
      </c>
      <c r="B328" s="41" t="str">
        <f t="shared" si="41"/>
        <v/>
      </c>
      <c r="C328" s="42" t="str">
        <f t="shared" si="42"/>
        <v/>
      </c>
      <c r="D328" s="43" t="str">
        <f t="shared" si="43"/>
        <v/>
      </c>
      <c r="E328" s="43" t="str">
        <f t="shared" si="44"/>
        <v/>
      </c>
      <c r="F328" s="43" t="str">
        <f t="shared" si="45"/>
        <v/>
      </c>
      <c r="G328" s="44"/>
      <c r="H328" s="43" t="str">
        <f t="shared" si="46"/>
        <v/>
      </c>
      <c r="I328" s="43" t="str">
        <f t="shared" si="47"/>
        <v/>
      </c>
      <c r="J328" s="45" t="str">
        <f t="shared" si="48"/>
        <v/>
      </c>
      <c r="K328" s="43" t="str">
        <f t="shared" si="49"/>
        <v/>
      </c>
      <c r="L328" s="43" t="str">
        <f>IF(A328="","",SUM($K$36:K328))</f>
        <v/>
      </c>
      <c r="N328" s="46"/>
    </row>
    <row r="329" spans="1:14" x14ac:dyDescent="0.2">
      <c r="A329" s="40" t="str">
        <f t="shared" si="40"/>
        <v/>
      </c>
      <c r="B329" s="41" t="str">
        <f t="shared" si="41"/>
        <v/>
      </c>
      <c r="C329" s="42" t="str">
        <f t="shared" si="42"/>
        <v/>
      </c>
      <c r="D329" s="43" t="str">
        <f t="shared" si="43"/>
        <v/>
      </c>
      <c r="E329" s="43" t="str">
        <f t="shared" si="44"/>
        <v/>
      </c>
      <c r="F329" s="43" t="str">
        <f t="shared" si="45"/>
        <v/>
      </c>
      <c r="G329" s="44"/>
      <c r="H329" s="43" t="str">
        <f t="shared" si="46"/>
        <v/>
      </c>
      <c r="I329" s="43" t="str">
        <f t="shared" si="47"/>
        <v/>
      </c>
      <c r="J329" s="45" t="str">
        <f t="shared" si="48"/>
        <v/>
      </c>
      <c r="K329" s="43" t="str">
        <f t="shared" si="49"/>
        <v/>
      </c>
      <c r="L329" s="43" t="str">
        <f>IF(A329="","",SUM($K$36:K329))</f>
        <v/>
      </c>
      <c r="N329" s="46"/>
    </row>
    <row r="330" spans="1:14" x14ac:dyDescent="0.2">
      <c r="A330" s="40" t="str">
        <f t="shared" si="40"/>
        <v/>
      </c>
      <c r="B330" s="41" t="str">
        <f t="shared" si="41"/>
        <v/>
      </c>
      <c r="C330" s="42" t="str">
        <f t="shared" si="42"/>
        <v/>
      </c>
      <c r="D330" s="43" t="str">
        <f t="shared" si="43"/>
        <v/>
      </c>
      <c r="E330" s="43" t="str">
        <f t="shared" si="44"/>
        <v/>
      </c>
      <c r="F330" s="43" t="str">
        <f t="shared" si="45"/>
        <v/>
      </c>
      <c r="G330" s="44"/>
      <c r="H330" s="43" t="str">
        <f t="shared" si="46"/>
        <v/>
      </c>
      <c r="I330" s="43" t="str">
        <f t="shared" si="47"/>
        <v/>
      </c>
      <c r="J330" s="45" t="str">
        <f t="shared" si="48"/>
        <v/>
      </c>
      <c r="K330" s="43" t="str">
        <f t="shared" si="49"/>
        <v/>
      </c>
      <c r="L330" s="43" t="str">
        <f>IF(A330="","",SUM($K$36:K330))</f>
        <v/>
      </c>
      <c r="N330" s="46"/>
    </row>
    <row r="331" spans="1:14" x14ac:dyDescent="0.2">
      <c r="A331" s="40" t="str">
        <f t="shared" si="40"/>
        <v/>
      </c>
      <c r="B331" s="41" t="str">
        <f t="shared" si="41"/>
        <v/>
      </c>
      <c r="C331" s="42" t="str">
        <f t="shared" si="42"/>
        <v/>
      </c>
      <c r="D331" s="43" t="str">
        <f t="shared" si="43"/>
        <v/>
      </c>
      <c r="E331" s="43" t="str">
        <f t="shared" si="44"/>
        <v/>
      </c>
      <c r="F331" s="43" t="str">
        <f t="shared" si="45"/>
        <v/>
      </c>
      <c r="G331" s="44"/>
      <c r="H331" s="43" t="str">
        <f t="shared" si="46"/>
        <v/>
      </c>
      <c r="I331" s="43" t="str">
        <f t="shared" si="47"/>
        <v/>
      </c>
      <c r="J331" s="45" t="str">
        <f t="shared" si="48"/>
        <v/>
      </c>
      <c r="K331" s="43" t="str">
        <f t="shared" si="49"/>
        <v/>
      </c>
      <c r="L331" s="43" t="str">
        <f>IF(A331="","",SUM($K$36:K331))</f>
        <v/>
      </c>
      <c r="N331" s="46"/>
    </row>
    <row r="332" spans="1:14" x14ac:dyDescent="0.2">
      <c r="A332" s="40" t="str">
        <f t="shared" si="40"/>
        <v/>
      </c>
      <c r="B332" s="41" t="str">
        <f t="shared" si="41"/>
        <v/>
      </c>
      <c r="C332" s="42" t="str">
        <f t="shared" si="42"/>
        <v/>
      </c>
      <c r="D332" s="43" t="str">
        <f t="shared" si="43"/>
        <v/>
      </c>
      <c r="E332" s="43" t="str">
        <f t="shared" si="44"/>
        <v/>
      </c>
      <c r="F332" s="43" t="str">
        <f t="shared" si="45"/>
        <v/>
      </c>
      <c r="G332" s="44"/>
      <c r="H332" s="43" t="str">
        <f t="shared" si="46"/>
        <v/>
      </c>
      <c r="I332" s="43" t="str">
        <f t="shared" si="47"/>
        <v/>
      </c>
      <c r="J332" s="45" t="str">
        <f t="shared" si="48"/>
        <v/>
      </c>
      <c r="K332" s="43" t="str">
        <f t="shared" si="49"/>
        <v/>
      </c>
      <c r="L332" s="43" t="str">
        <f>IF(A332="","",SUM($K$36:K332))</f>
        <v/>
      </c>
      <c r="N332" s="46"/>
    </row>
    <row r="333" spans="1:14" x14ac:dyDescent="0.2">
      <c r="A333" s="40" t="str">
        <f t="shared" si="40"/>
        <v/>
      </c>
      <c r="B333" s="41" t="str">
        <f t="shared" si="41"/>
        <v/>
      </c>
      <c r="C333" s="42" t="str">
        <f t="shared" si="42"/>
        <v/>
      </c>
      <c r="D333" s="43" t="str">
        <f t="shared" si="43"/>
        <v/>
      </c>
      <c r="E333" s="43" t="str">
        <f t="shared" si="44"/>
        <v/>
      </c>
      <c r="F333" s="43" t="str">
        <f t="shared" si="45"/>
        <v/>
      </c>
      <c r="G333" s="44"/>
      <c r="H333" s="43" t="str">
        <f t="shared" si="46"/>
        <v/>
      </c>
      <c r="I333" s="43" t="str">
        <f t="shared" si="47"/>
        <v/>
      </c>
      <c r="J333" s="45" t="str">
        <f t="shared" si="48"/>
        <v/>
      </c>
      <c r="K333" s="43" t="str">
        <f t="shared" si="49"/>
        <v/>
      </c>
      <c r="L333" s="43" t="str">
        <f>IF(A333="","",SUM($K$36:K333))</f>
        <v/>
      </c>
      <c r="N333" s="46"/>
    </row>
    <row r="334" spans="1:14" x14ac:dyDescent="0.2">
      <c r="A334" s="40" t="str">
        <f t="shared" si="40"/>
        <v/>
      </c>
      <c r="B334" s="41" t="str">
        <f t="shared" si="41"/>
        <v/>
      </c>
      <c r="C334" s="42" t="str">
        <f t="shared" si="42"/>
        <v/>
      </c>
      <c r="D334" s="43" t="str">
        <f t="shared" si="43"/>
        <v/>
      </c>
      <c r="E334" s="43" t="str">
        <f t="shared" si="44"/>
        <v/>
      </c>
      <c r="F334" s="43" t="str">
        <f t="shared" si="45"/>
        <v/>
      </c>
      <c r="G334" s="44"/>
      <c r="H334" s="43" t="str">
        <f t="shared" si="46"/>
        <v/>
      </c>
      <c r="I334" s="43" t="str">
        <f t="shared" si="47"/>
        <v/>
      </c>
      <c r="J334" s="45" t="str">
        <f t="shared" si="48"/>
        <v/>
      </c>
      <c r="K334" s="43" t="str">
        <f t="shared" si="49"/>
        <v/>
      </c>
      <c r="L334" s="43" t="str">
        <f>IF(A334="","",SUM($K$36:K334))</f>
        <v/>
      </c>
      <c r="N334" s="46"/>
    </row>
    <row r="335" spans="1:14" x14ac:dyDescent="0.2">
      <c r="A335" s="40" t="str">
        <f t="shared" si="40"/>
        <v/>
      </c>
      <c r="B335" s="41" t="str">
        <f t="shared" si="41"/>
        <v/>
      </c>
      <c r="C335" s="42" t="str">
        <f t="shared" si="42"/>
        <v/>
      </c>
      <c r="D335" s="43" t="str">
        <f t="shared" si="43"/>
        <v/>
      </c>
      <c r="E335" s="43" t="str">
        <f t="shared" si="44"/>
        <v/>
      </c>
      <c r="F335" s="43" t="str">
        <f t="shared" si="45"/>
        <v/>
      </c>
      <c r="G335" s="44"/>
      <c r="H335" s="43" t="str">
        <f t="shared" si="46"/>
        <v/>
      </c>
      <c r="I335" s="43" t="str">
        <f t="shared" si="47"/>
        <v/>
      </c>
      <c r="J335" s="45" t="str">
        <f t="shared" si="48"/>
        <v/>
      </c>
      <c r="K335" s="43" t="str">
        <f t="shared" si="49"/>
        <v/>
      </c>
      <c r="L335" s="43" t="str">
        <f>IF(A335="","",SUM($K$36:K335))</f>
        <v/>
      </c>
      <c r="N335" s="46"/>
    </row>
    <row r="336" spans="1:14" x14ac:dyDescent="0.2">
      <c r="A336" s="40" t="str">
        <f t="shared" si="40"/>
        <v/>
      </c>
      <c r="B336" s="41" t="str">
        <f t="shared" si="41"/>
        <v/>
      </c>
      <c r="C336" s="42" t="str">
        <f t="shared" si="42"/>
        <v/>
      </c>
      <c r="D336" s="43" t="str">
        <f t="shared" si="43"/>
        <v/>
      </c>
      <c r="E336" s="43" t="str">
        <f t="shared" si="44"/>
        <v/>
      </c>
      <c r="F336" s="43" t="str">
        <f t="shared" si="45"/>
        <v/>
      </c>
      <c r="G336" s="44"/>
      <c r="H336" s="43" t="str">
        <f t="shared" si="46"/>
        <v/>
      </c>
      <c r="I336" s="43" t="str">
        <f t="shared" si="47"/>
        <v/>
      </c>
      <c r="J336" s="45" t="str">
        <f t="shared" si="48"/>
        <v/>
      </c>
      <c r="K336" s="43" t="str">
        <f t="shared" si="49"/>
        <v/>
      </c>
      <c r="L336" s="43" t="str">
        <f>IF(A336="","",SUM($K$36:K336))</f>
        <v/>
      </c>
      <c r="N336" s="46"/>
    </row>
    <row r="337" spans="1:14" x14ac:dyDescent="0.2">
      <c r="A337" s="40" t="str">
        <f t="shared" si="40"/>
        <v/>
      </c>
      <c r="B337" s="41" t="str">
        <f t="shared" si="41"/>
        <v/>
      </c>
      <c r="C337" s="42" t="str">
        <f t="shared" si="42"/>
        <v/>
      </c>
      <c r="D337" s="43" t="str">
        <f t="shared" si="43"/>
        <v/>
      </c>
      <c r="E337" s="43" t="str">
        <f t="shared" si="44"/>
        <v/>
      </c>
      <c r="F337" s="43" t="str">
        <f t="shared" si="45"/>
        <v/>
      </c>
      <c r="G337" s="44"/>
      <c r="H337" s="43" t="str">
        <f t="shared" si="46"/>
        <v/>
      </c>
      <c r="I337" s="43" t="str">
        <f t="shared" si="47"/>
        <v/>
      </c>
      <c r="J337" s="45" t="str">
        <f t="shared" si="48"/>
        <v/>
      </c>
      <c r="K337" s="43" t="str">
        <f t="shared" si="49"/>
        <v/>
      </c>
      <c r="L337" s="43" t="str">
        <f>IF(A337="","",SUM($K$36:K337))</f>
        <v/>
      </c>
      <c r="N337" s="46"/>
    </row>
    <row r="338" spans="1:14" x14ac:dyDescent="0.2">
      <c r="A338" s="40" t="str">
        <f t="shared" si="40"/>
        <v/>
      </c>
      <c r="B338" s="41" t="str">
        <f t="shared" si="41"/>
        <v/>
      </c>
      <c r="C338" s="42" t="str">
        <f t="shared" si="42"/>
        <v/>
      </c>
      <c r="D338" s="43" t="str">
        <f t="shared" si="43"/>
        <v/>
      </c>
      <c r="E338" s="43" t="str">
        <f t="shared" si="44"/>
        <v/>
      </c>
      <c r="F338" s="43" t="str">
        <f t="shared" si="45"/>
        <v/>
      </c>
      <c r="G338" s="44"/>
      <c r="H338" s="43" t="str">
        <f t="shared" si="46"/>
        <v/>
      </c>
      <c r="I338" s="43" t="str">
        <f t="shared" si="47"/>
        <v/>
      </c>
      <c r="J338" s="45" t="str">
        <f t="shared" si="48"/>
        <v/>
      </c>
      <c r="K338" s="43" t="str">
        <f t="shared" si="49"/>
        <v/>
      </c>
      <c r="L338" s="43" t="str">
        <f>IF(A338="","",SUM($K$36:K338))</f>
        <v/>
      </c>
      <c r="N338" s="46"/>
    </row>
    <row r="339" spans="1:14" x14ac:dyDescent="0.2">
      <c r="A339" s="40" t="str">
        <f t="shared" si="40"/>
        <v/>
      </c>
      <c r="B339" s="41" t="str">
        <f t="shared" si="41"/>
        <v/>
      </c>
      <c r="C339" s="42" t="str">
        <f t="shared" si="42"/>
        <v/>
      </c>
      <c r="D339" s="43" t="str">
        <f t="shared" si="43"/>
        <v/>
      </c>
      <c r="E339" s="43" t="str">
        <f t="shared" si="44"/>
        <v/>
      </c>
      <c r="F339" s="43" t="str">
        <f t="shared" si="45"/>
        <v/>
      </c>
      <c r="G339" s="44"/>
      <c r="H339" s="43" t="str">
        <f t="shared" si="46"/>
        <v/>
      </c>
      <c r="I339" s="43" t="str">
        <f t="shared" si="47"/>
        <v/>
      </c>
      <c r="J339" s="45" t="str">
        <f t="shared" si="48"/>
        <v/>
      </c>
      <c r="K339" s="43" t="str">
        <f t="shared" si="49"/>
        <v/>
      </c>
      <c r="L339" s="43" t="str">
        <f>IF(A339="","",SUM($K$36:K339))</f>
        <v/>
      </c>
      <c r="N339" s="46"/>
    </row>
    <row r="340" spans="1:14" x14ac:dyDescent="0.2">
      <c r="A340" s="40" t="str">
        <f t="shared" si="40"/>
        <v/>
      </c>
      <c r="B340" s="41" t="str">
        <f t="shared" si="41"/>
        <v/>
      </c>
      <c r="C340" s="42" t="str">
        <f t="shared" si="42"/>
        <v/>
      </c>
      <c r="D340" s="43" t="str">
        <f t="shared" si="43"/>
        <v/>
      </c>
      <c r="E340" s="43" t="str">
        <f t="shared" si="44"/>
        <v/>
      </c>
      <c r="F340" s="43" t="str">
        <f t="shared" si="45"/>
        <v/>
      </c>
      <c r="G340" s="44"/>
      <c r="H340" s="43" t="str">
        <f t="shared" si="46"/>
        <v/>
      </c>
      <c r="I340" s="43" t="str">
        <f t="shared" si="47"/>
        <v/>
      </c>
      <c r="J340" s="45" t="str">
        <f t="shared" si="48"/>
        <v/>
      </c>
      <c r="K340" s="43" t="str">
        <f t="shared" si="49"/>
        <v/>
      </c>
      <c r="L340" s="43" t="str">
        <f>IF(A340="","",SUM($K$36:K340))</f>
        <v/>
      </c>
      <c r="N340" s="46"/>
    </row>
    <row r="341" spans="1:14" x14ac:dyDescent="0.2">
      <c r="A341" s="40" t="str">
        <f t="shared" si="40"/>
        <v/>
      </c>
      <c r="B341" s="41" t="str">
        <f t="shared" si="41"/>
        <v/>
      </c>
      <c r="C341" s="42" t="str">
        <f t="shared" si="42"/>
        <v/>
      </c>
      <c r="D341" s="43" t="str">
        <f t="shared" si="43"/>
        <v/>
      </c>
      <c r="E341" s="43" t="str">
        <f t="shared" si="44"/>
        <v/>
      </c>
      <c r="F341" s="43" t="str">
        <f t="shared" si="45"/>
        <v/>
      </c>
      <c r="G341" s="44"/>
      <c r="H341" s="43" t="str">
        <f t="shared" si="46"/>
        <v/>
      </c>
      <c r="I341" s="43" t="str">
        <f t="shared" si="47"/>
        <v/>
      </c>
      <c r="J341" s="45" t="str">
        <f t="shared" si="48"/>
        <v/>
      </c>
      <c r="K341" s="43" t="str">
        <f t="shared" si="49"/>
        <v/>
      </c>
      <c r="L341" s="43" t="str">
        <f>IF(A341="","",SUM($K$36:K341))</f>
        <v/>
      </c>
      <c r="N341" s="46"/>
    </row>
    <row r="342" spans="1:14" x14ac:dyDescent="0.2">
      <c r="A342" s="40" t="str">
        <f t="shared" si="40"/>
        <v/>
      </c>
      <c r="B342" s="41" t="str">
        <f t="shared" si="41"/>
        <v/>
      </c>
      <c r="C342" s="42" t="str">
        <f t="shared" si="42"/>
        <v/>
      </c>
      <c r="D342" s="43" t="str">
        <f t="shared" si="43"/>
        <v/>
      </c>
      <c r="E342" s="43" t="str">
        <f t="shared" si="44"/>
        <v/>
      </c>
      <c r="F342" s="43" t="str">
        <f t="shared" si="45"/>
        <v/>
      </c>
      <c r="G342" s="44"/>
      <c r="H342" s="43" t="str">
        <f t="shared" si="46"/>
        <v/>
      </c>
      <c r="I342" s="43" t="str">
        <f t="shared" si="47"/>
        <v/>
      </c>
      <c r="J342" s="45" t="str">
        <f t="shared" si="48"/>
        <v/>
      </c>
      <c r="K342" s="43" t="str">
        <f t="shared" si="49"/>
        <v/>
      </c>
      <c r="L342" s="43" t="str">
        <f>IF(A342="","",SUM($K$36:K342))</f>
        <v/>
      </c>
      <c r="N342" s="46"/>
    </row>
    <row r="343" spans="1:14" x14ac:dyDescent="0.2">
      <c r="A343" s="40" t="str">
        <f t="shared" si="40"/>
        <v/>
      </c>
      <c r="B343" s="41" t="str">
        <f t="shared" si="41"/>
        <v/>
      </c>
      <c r="C343" s="42" t="str">
        <f t="shared" si="42"/>
        <v/>
      </c>
      <c r="D343" s="43" t="str">
        <f t="shared" si="43"/>
        <v/>
      </c>
      <c r="E343" s="43" t="str">
        <f t="shared" si="44"/>
        <v/>
      </c>
      <c r="F343" s="43" t="str">
        <f t="shared" si="45"/>
        <v/>
      </c>
      <c r="G343" s="44"/>
      <c r="H343" s="43" t="str">
        <f t="shared" si="46"/>
        <v/>
      </c>
      <c r="I343" s="43" t="str">
        <f t="shared" si="47"/>
        <v/>
      </c>
      <c r="J343" s="45" t="str">
        <f t="shared" si="48"/>
        <v/>
      </c>
      <c r="K343" s="43" t="str">
        <f t="shared" si="49"/>
        <v/>
      </c>
      <c r="L343" s="43" t="str">
        <f>IF(A343="","",SUM($K$36:K343))</f>
        <v/>
      </c>
      <c r="N343" s="46"/>
    </row>
    <row r="344" spans="1:14" x14ac:dyDescent="0.2">
      <c r="A344" s="40" t="str">
        <f t="shared" si="40"/>
        <v/>
      </c>
      <c r="B344" s="41" t="str">
        <f t="shared" si="41"/>
        <v/>
      </c>
      <c r="C344" s="42" t="str">
        <f t="shared" si="42"/>
        <v/>
      </c>
      <c r="D344" s="43" t="str">
        <f t="shared" si="43"/>
        <v/>
      </c>
      <c r="E344" s="43" t="str">
        <f t="shared" si="44"/>
        <v/>
      </c>
      <c r="F344" s="43" t="str">
        <f t="shared" si="45"/>
        <v/>
      </c>
      <c r="G344" s="44"/>
      <c r="H344" s="43" t="str">
        <f t="shared" si="46"/>
        <v/>
      </c>
      <c r="I344" s="43" t="str">
        <f t="shared" si="47"/>
        <v/>
      </c>
      <c r="J344" s="45" t="str">
        <f t="shared" si="48"/>
        <v/>
      </c>
      <c r="K344" s="43" t="str">
        <f t="shared" si="49"/>
        <v/>
      </c>
      <c r="L344" s="43" t="str">
        <f>IF(A344="","",SUM($K$36:K344))</f>
        <v/>
      </c>
      <c r="N344" s="46"/>
    </row>
    <row r="345" spans="1:14" x14ac:dyDescent="0.2">
      <c r="A345" s="40" t="str">
        <f t="shared" si="40"/>
        <v/>
      </c>
      <c r="B345" s="41" t="str">
        <f t="shared" si="41"/>
        <v/>
      </c>
      <c r="C345" s="42" t="str">
        <f t="shared" si="42"/>
        <v/>
      </c>
      <c r="D345" s="43" t="str">
        <f t="shared" si="43"/>
        <v/>
      </c>
      <c r="E345" s="43" t="str">
        <f t="shared" si="44"/>
        <v/>
      </c>
      <c r="F345" s="43" t="str">
        <f t="shared" si="45"/>
        <v/>
      </c>
      <c r="G345" s="44"/>
      <c r="H345" s="43" t="str">
        <f t="shared" si="46"/>
        <v/>
      </c>
      <c r="I345" s="43" t="str">
        <f t="shared" si="47"/>
        <v/>
      </c>
      <c r="J345" s="45" t="str">
        <f t="shared" si="48"/>
        <v/>
      </c>
      <c r="K345" s="43" t="str">
        <f t="shared" si="49"/>
        <v/>
      </c>
      <c r="L345" s="43" t="str">
        <f>IF(A345="","",SUM($K$36:K345))</f>
        <v/>
      </c>
      <c r="N345" s="46"/>
    </row>
    <row r="346" spans="1:14" x14ac:dyDescent="0.2">
      <c r="A346" s="40" t="str">
        <f t="shared" si="40"/>
        <v/>
      </c>
      <c r="B346" s="41" t="str">
        <f t="shared" si="41"/>
        <v/>
      </c>
      <c r="C346" s="42" t="str">
        <f t="shared" si="42"/>
        <v/>
      </c>
      <c r="D346" s="43" t="str">
        <f t="shared" si="43"/>
        <v/>
      </c>
      <c r="E346" s="43" t="str">
        <f t="shared" si="44"/>
        <v/>
      </c>
      <c r="F346" s="43" t="str">
        <f t="shared" si="45"/>
        <v/>
      </c>
      <c r="G346" s="44"/>
      <c r="H346" s="43" t="str">
        <f t="shared" si="46"/>
        <v/>
      </c>
      <c r="I346" s="43" t="str">
        <f t="shared" si="47"/>
        <v/>
      </c>
      <c r="J346" s="45" t="str">
        <f t="shared" si="48"/>
        <v/>
      </c>
      <c r="K346" s="43" t="str">
        <f t="shared" si="49"/>
        <v/>
      </c>
      <c r="L346" s="43" t="str">
        <f>IF(A346="","",SUM($K$36:K346))</f>
        <v/>
      </c>
      <c r="N346" s="46"/>
    </row>
    <row r="347" spans="1:14" x14ac:dyDescent="0.2">
      <c r="A347" s="40" t="str">
        <f t="shared" si="40"/>
        <v/>
      </c>
      <c r="B347" s="41" t="str">
        <f t="shared" si="41"/>
        <v/>
      </c>
      <c r="C347" s="42" t="str">
        <f t="shared" si="42"/>
        <v/>
      </c>
      <c r="D347" s="43" t="str">
        <f t="shared" si="43"/>
        <v/>
      </c>
      <c r="E347" s="43" t="str">
        <f t="shared" si="44"/>
        <v/>
      </c>
      <c r="F347" s="43" t="str">
        <f t="shared" si="45"/>
        <v/>
      </c>
      <c r="G347" s="44"/>
      <c r="H347" s="43" t="str">
        <f t="shared" si="46"/>
        <v/>
      </c>
      <c r="I347" s="43" t="str">
        <f t="shared" si="47"/>
        <v/>
      </c>
      <c r="J347" s="45" t="str">
        <f t="shared" si="48"/>
        <v/>
      </c>
      <c r="K347" s="43" t="str">
        <f t="shared" si="49"/>
        <v/>
      </c>
      <c r="L347" s="43" t="str">
        <f>IF(A347="","",SUM($K$36:K347))</f>
        <v/>
      </c>
      <c r="N347" s="46"/>
    </row>
    <row r="348" spans="1:14" x14ac:dyDescent="0.2">
      <c r="A348" s="40" t="str">
        <f t="shared" si="40"/>
        <v/>
      </c>
      <c r="B348" s="41" t="str">
        <f t="shared" si="41"/>
        <v/>
      </c>
      <c r="C348" s="42" t="str">
        <f t="shared" si="42"/>
        <v/>
      </c>
      <c r="D348" s="43" t="str">
        <f t="shared" si="43"/>
        <v/>
      </c>
      <c r="E348" s="43" t="str">
        <f t="shared" si="44"/>
        <v/>
      </c>
      <c r="F348" s="43" t="str">
        <f t="shared" si="45"/>
        <v/>
      </c>
      <c r="G348" s="44"/>
      <c r="H348" s="43" t="str">
        <f t="shared" si="46"/>
        <v/>
      </c>
      <c r="I348" s="43" t="str">
        <f t="shared" si="47"/>
        <v/>
      </c>
      <c r="J348" s="45" t="str">
        <f t="shared" si="48"/>
        <v/>
      </c>
      <c r="K348" s="43" t="str">
        <f t="shared" si="49"/>
        <v/>
      </c>
      <c r="L348" s="43" t="str">
        <f>IF(A348="","",SUM($K$36:K348))</f>
        <v/>
      </c>
      <c r="N348" s="46"/>
    </row>
    <row r="349" spans="1:14" x14ac:dyDescent="0.2">
      <c r="A349" s="40" t="str">
        <f t="shared" si="40"/>
        <v/>
      </c>
      <c r="B349" s="41" t="str">
        <f t="shared" si="41"/>
        <v/>
      </c>
      <c r="C349" s="42" t="str">
        <f t="shared" si="42"/>
        <v/>
      </c>
      <c r="D349" s="43" t="str">
        <f t="shared" si="43"/>
        <v/>
      </c>
      <c r="E349" s="43" t="str">
        <f t="shared" si="44"/>
        <v/>
      </c>
      <c r="F349" s="43" t="str">
        <f t="shared" si="45"/>
        <v/>
      </c>
      <c r="G349" s="44"/>
      <c r="H349" s="43" t="str">
        <f t="shared" si="46"/>
        <v/>
      </c>
      <c r="I349" s="43" t="str">
        <f t="shared" si="47"/>
        <v/>
      </c>
      <c r="J349" s="45" t="str">
        <f t="shared" si="48"/>
        <v/>
      </c>
      <c r="K349" s="43" t="str">
        <f t="shared" si="49"/>
        <v/>
      </c>
      <c r="L349" s="43" t="str">
        <f>IF(A349="","",SUM($K$36:K349))</f>
        <v/>
      </c>
      <c r="N349" s="46"/>
    </row>
    <row r="350" spans="1:14" x14ac:dyDescent="0.2">
      <c r="A350" s="40" t="str">
        <f t="shared" si="40"/>
        <v/>
      </c>
      <c r="B350" s="41" t="str">
        <f t="shared" si="41"/>
        <v/>
      </c>
      <c r="C350" s="42" t="str">
        <f t="shared" si="42"/>
        <v/>
      </c>
      <c r="D350" s="43" t="str">
        <f t="shared" si="43"/>
        <v/>
      </c>
      <c r="E350" s="43" t="str">
        <f t="shared" si="44"/>
        <v/>
      </c>
      <c r="F350" s="43" t="str">
        <f t="shared" si="45"/>
        <v/>
      </c>
      <c r="G350" s="44"/>
      <c r="H350" s="43" t="str">
        <f t="shared" si="46"/>
        <v/>
      </c>
      <c r="I350" s="43" t="str">
        <f t="shared" si="47"/>
        <v/>
      </c>
      <c r="J350" s="45" t="str">
        <f t="shared" si="48"/>
        <v/>
      </c>
      <c r="K350" s="43" t="str">
        <f t="shared" si="49"/>
        <v/>
      </c>
      <c r="L350" s="43" t="str">
        <f>IF(A350="","",SUM($K$36:K350))</f>
        <v/>
      </c>
      <c r="N350" s="46"/>
    </row>
    <row r="351" spans="1:14" x14ac:dyDescent="0.2">
      <c r="A351" s="40" t="str">
        <f t="shared" si="40"/>
        <v/>
      </c>
      <c r="B351" s="41" t="str">
        <f t="shared" si="41"/>
        <v/>
      </c>
      <c r="C351" s="42" t="str">
        <f t="shared" si="42"/>
        <v/>
      </c>
      <c r="D351" s="43" t="str">
        <f t="shared" si="43"/>
        <v/>
      </c>
      <c r="E351" s="43" t="str">
        <f t="shared" si="44"/>
        <v/>
      </c>
      <c r="F351" s="43" t="str">
        <f t="shared" si="45"/>
        <v/>
      </c>
      <c r="G351" s="44"/>
      <c r="H351" s="43" t="str">
        <f t="shared" si="46"/>
        <v/>
      </c>
      <c r="I351" s="43" t="str">
        <f t="shared" si="47"/>
        <v/>
      </c>
      <c r="J351" s="45" t="str">
        <f t="shared" si="48"/>
        <v/>
      </c>
      <c r="K351" s="43" t="str">
        <f t="shared" si="49"/>
        <v/>
      </c>
      <c r="L351" s="43" t="str">
        <f>IF(A351="","",SUM($K$36:K351))</f>
        <v/>
      </c>
      <c r="N351" s="46"/>
    </row>
    <row r="352" spans="1:14" x14ac:dyDescent="0.2">
      <c r="A352" s="40" t="str">
        <f t="shared" si="40"/>
        <v/>
      </c>
      <c r="B352" s="41" t="str">
        <f t="shared" si="41"/>
        <v/>
      </c>
      <c r="C352" s="42" t="str">
        <f t="shared" si="42"/>
        <v/>
      </c>
      <c r="D352" s="43" t="str">
        <f t="shared" si="43"/>
        <v/>
      </c>
      <c r="E352" s="43" t="str">
        <f t="shared" si="44"/>
        <v/>
      </c>
      <c r="F352" s="43" t="str">
        <f t="shared" si="45"/>
        <v/>
      </c>
      <c r="G352" s="44"/>
      <c r="H352" s="43" t="str">
        <f t="shared" si="46"/>
        <v/>
      </c>
      <c r="I352" s="43" t="str">
        <f t="shared" si="47"/>
        <v/>
      </c>
      <c r="J352" s="45" t="str">
        <f t="shared" si="48"/>
        <v/>
      </c>
      <c r="K352" s="43" t="str">
        <f t="shared" si="49"/>
        <v/>
      </c>
      <c r="L352" s="43" t="str">
        <f>IF(A352="","",SUM($K$36:K352))</f>
        <v/>
      </c>
      <c r="N352" s="46"/>
    </row>
    <row r="353" spans="1:14" x14ac:dyDescent="0.2">
      <c r="A353" s="40" t="str">
        <f t="shared" si="40"/>
        <v/>
      </c>
      <c r="B353" s="41" t="str">
        <f t="shared" si="41"/>
        <v/>
      </c>
      <c r="C353" s="42" t="str">
        <f t="shared" si="42"/>
        <v/>
      </c>
      <c r="D353" s="43" t="str">
        <f t="shared" si="43"/>
        <v/>
      </c>
      <c r="E353" s="43" t="str">
        <f t="shared" si="44"/>
        <v/>
      </c>
      <c r="F353" s="43" t="str">
        <f t="shared" si="45"/>
        <v/>
      </c>
      <c r="G353" s="44"/>
      <c r="H353" s="43" t="str">
        <f t="shared" si="46"/>
        <v/>
      </c>
      <c r="I353" s="43" t="str">
        <f t="shared" si="47"/>
        <v/>
      </c>
      <c r="J353" s="45" t="str">
        <f t="shared" si="48"/>
        <v/>
      </c>
      <c r="K353" s="43" t="str">
        <f t="shared" si="49"/>
        <v/>
      </c>
      <c r="L353" s="43" t="str">
        <f>IF(A353="","",SUM($K$36:K353))</f>
        <v/>
      </c>
      <c r="N353" s="46"/>
    </row>
    <row r="354" spans="1:14" x14ac:dyDescent="0.2">
      <c r="A354" s="40" t="str">
        <f t="shared" si="40"/>
        <v/>
      </c>
      <c r="B354" s="41" t="str">
        <f t="shared" si="41"/>
        <v/>
      </c>
      <c r="C354" s="42" t="str">
        <f t="shared" si="42"/>
        <v/>
      </c>
      <c r="D354" s="43" t="str">
        <f t="shared" si="43"/>
        <v/>
      </c>
      <c r="E354" s="43" t="str">
        <f t="shared" si="44"/>
        <v/>
      </c>
      <c r="F354" s="43" t="str">
        <f t="shared" si="45"/>
        <v/>
      </c>
      <c r="G354" s="44"/>
      <c r="H354" s="43" t="str">
        <f t="shared" si="46"/>
        <v/>
      </c>
      <c r="I354" s="43" t="str">
        <f t="shared" si="47"/>
        <v/>
      </c>
      <c r="J354" s="45" t="str">
        <f t="shared" si="48"/>
        <v/>
      </c>
      <c r="K354" s="43" t="str">
        <f t="shared" si="49"/>
        <v/>
      </c>
      <c r="L354" s="43" t="str">
        <f>IF(A354="","",SUM($K$36:K354))</f>
        <v/>
      </c>
      <c r="N354" s="46"/>
    </row>
    <row r="355" spans="1:14" x14ac:dyDescent="0.2">
      <c r="A355" s="40" t="str">
        <f t="shared" si="40"/>
        <v/>
      </c>
      <c r="B355" s="41" t="str">
        <f t="shared" si="41"/>
        <v/>
      </c>
      <c r="C355" s="42" t="str">
        <f t="shared" si="42"/>
        <v/>
      </c>
      <c r="D355" s="43" t="str">
        <f t="shared" si="43"/>
        <v/>
      </c>
      <c r="E355" s="43" t="str">
        <f t="shared" si="44"/>
        <v/>
      </c>
      <c r="F355" s="43" t="str">
        <f t="shared" si="45"/>
        <v/>
      </c>
      <c r="G355" s="44"/>
      <c r="H355" s="43" t="str">
        <f t="shared" si="46"/>
        <v/>
      </c>
      <c r="I355" s="43" t="str">
        <f t="shared" si="47"/>
        <v/>
      </c>
      <c r="J355" s="45" t="str">
        <f t="shared" si="48"/>
        <v/>
      </c>
      <c r="K355" s="43" t="str">
        <f t="shared" si="49"/>
        <v/>
      </c>
      <c r="L355" s="43" t="str">
        <f>IF(A355="","",SUM($K$36:K355))</f>
        <v/>
      </c>
      <c r="N355" s="46"/>
    </row>
    <row r="356" spans="1:14" x14ac:dyDescent="0.2">
      <c r="A356" s="40" t="str">
        <f t="shared" ref="A356:A419" si="50">IF(I355="","",IF(OR(A355&gt;=nper,ROUND(I355,2)&lt;=0),"",A355+1))</f>
        <v/>
      </c>
      <c r="B356" s="41" t="str">
        <f t="shared" ref="B356:B419" si="51">IF(A356="","",IF(OR(periods_per_year=26,periods_per_year=52),IF(periods_per_year=26,IF(A356=1,fpdate,B355+14),IF(periods_per_year=52,IF(A356=1,fpdate,B355+7),"n/a")),IF(periods_per_year=24,DATE(YEAR(fpdate),MONTH(fpdate)+(A356-1)/2+IF(AND(DAY(fpdate)&gt;=15,MOD(A356,2)=0),1,0),IF(MOD(A356,2)=0,IF(DAY(fpdate)&gt;=15,DAY(fpdate)-14,DAY(fpdate)+14),DAY(fpdate))),IF(DAY(DATE(YEAR(fpdate),MONTH(fpdate)+A356-1,DAY(fpdate)))&lt;&gt;DAY(fpdate),DATE(YEAR(fpdate),MONTH(fpdate)+A356,0),DATE(YEAR(fpdate),MONTH(fpdate)+A356-1,DAY(fpdate))))))</f>
        <v/>
      </c>
      <c r="C356" s="42" t="str">
        <f t="shared" ref="C356:C419" si="52">IF(A356="","",IF(variable,IF(A356&lt;$L$6*periods_per_year,start_rate,IF($L$10&gt;=0,MIN($L$7,start_rate+$L$10*ROUNDUP((A356-$L$6*periods_per_year)/$L$9,0)),MAX($L$8,start_rate+$L$10*ROUNDUP((A356-$L$6*periods_per_year)/$L$9,0)))),start_rate))</f>
        <v/>
      </c>
      <c r="D356" s="43" t="str">
        <f t="shared" ref="D356:D419" si="53">IF(A356="","",ROUND((((1+C356/CP)^(CP/periods_per_year))-1)*I355,2))</f>
        <v/>
      </c>
      <c r="E356" s="43" t="str">
        <f t="shared" ref="E356:E419" si="54">IF(A356="","",IF(A356=nper,I355+D356,MIN(I355+D356,IF(C356=C355,E355,IF($D$10="Acc Bi-Weekly",ROUND((-PMT(((1+C356/CP)^(CP/12))-1,(nper-A356+1)*12/26,I355))/2,2),IF($D$10="Acc Weekly",ROUND((-PMT(((1+C356/CP)^(CP/12))-1,(nper-A356+1)*12/52,I355))/4,2),ROUND(-PMT(((1+C356/CP)^(CP/periods_per_year))-1,nper-A356+1,I355),2)))))))</f>
        <v/>
      </c>
      <c r="F356" s="43" t="str">
        <f t="shared" ref="F356:F419" si="55">IF(A356="","",IF(I355&lt;=E356,0,IF(IF(MOD(A356,int)=0,$D$20,0)+E356&gt;=I355+D356,I355+D356-E356,IF(MOD(A356,int)=0,$D$20,0)+IF(IF(MOD(A356,int)=0,$D$20,0)+IF(MOD(A356-$D$23,periods_per_year)=0,$D$22,0)+E356&lt;I355+D356,IF(MOD(A356-$D$23,periods_per_year)=0,$D$22,0),I355+D356-IF(MOD(A356,int)=0,$D$20,0)-E356))))</f>
        <v/>
      </c>
      <c r="G356" s="44"/>
      <c r="H356" s="43" t="str">
        <f t="shared" ref="H356:H419" si="56">IF(A356="","",E356-D356+G356+IF(F356="",0,F356))</f>
        <v/>
      </c>
      <c r="I356" s="43" t="str">
        <f t="shared" ref="I356:I419" si="57">IF(A356="","",I355-H356)</f>
        <v/>
      </c>
      <c r="J356" s="45" t="str">
        <f t="shared" ref="J356:J419" si="58">IF(A356="","",IF(MOD(A356,periods_per_year)=0,A356/periods_per_year,""))</f>
        <v/>
      </c>
      <c r="K356" s="43" t="str">
        <f t="shared" ref="K356:K419" si="59">IF(A356="","",$L$28*D356)</f>
        <v/>
      </c>
      <c r="L356" s="43" t="str">
        <f>IF(A356="","",SUM($K$36:K356))</f>
        <v/>
      </c>
      <c r="N356" s="46"/>
    </row>
    <row r="357" spans="1:14" x14ac:dyDescent="0.2">
      <c r="A357" s="40" t="str">
        <f t="shared" si="50"/>
        <v/>
      </c>
      <c r="B357" s="41" t="str">
        <f t="shared" si="51"/>
        <v/>
      </c>
      <c r="C357" s="42" t="str">
        <f t="shared" si="52"/>
        <v/>
      </c>
      <c r="D357" s="43" t="str">
        <f t="shared" si="53"/>
        <v/>
      </c>
      <c r="E357" s="43" t="str">
        <f t="shared" si="54"/>
        <v/>
      </c>
      <c r="F357" s="43" t="str">
        <f t="shared" si="55"/>
        <v/>
      </c>
      <c r="G357" s="44"/>
      <c r="H357" s="43" t="str">
        <f t="shared" si="56"/>
        <v/>
      </c>
      <c r="I357" s="43" t="str">
        <f t="shared" si="57"/>
        <v/>
      </c>
      <c r="J357" s="45" t="str">
        <f t="shared" si="58"/>
        <v/>
      </c>
      <c r="K357" s="43" t="str">
        <f t="shared" si="59"/>
        <v/>
      </c>
      <c r="L357" s="43" t="str">
        <f>IF(A357="","",SUM($K$36:K357))</f>
        <v/>
      </c>
      <c r="N357" s="46"/>
    </row>
    <row r="358" spans="1:14" x14ac:dyDescent="0.2">
      <c r="A358" s="40" t="str">
        <f t="shared" si="50"/>
        <v/>
      </c>
      <c r="B358" s="41" t="str">
        <f t="shared" si="51"/>
        <v/>
      </c>
      <c r="C358" s="42" t="str">
        <f t="shared" si="52"/>
        <v/>
      </c>
      <c r="D358" s="43" t="str">
        <f t="shared" si="53"/>
        <v/>
      </c>
      <c r="E358" s="43" t="str">
        <f t="shared" si="54"/>
        <v/>
      </c>
      <c r="F358" s="43" t="str">
        <f t="shared" si="55"/>
        <v/>
      </c>
      <c r="G358" s="44"/>
      <c r="H358" s="43" t="str">
        <f t="shared" si="56"/>
        <v/>
      </c>
      <c r="I358" s="43" t="str">
        <f t="shared" si="57"/>
        <v/>
      </c>
      <c r="J358" s="45" t="str">
        <f t="shared" si="58"/>
        <v/>
      </c>
      <c r="K358" s="43" t="str">
        <f t="shared" si="59"/>
        <v/>
      </c>
      <c r="L358" s="43" t="str">
        <f>IF(A358="","",SUM($K$36:K358))</f>
        <v/>
      </c>
      <c r="N358" s="46"/>
    </row>
    <row r="359" spans="1:14" x14ac:dyDescent="0.2">
      <c r="A359" s="40" t="str">
        <f t="shared" si="50"/>
        <v/>
      </c>
      <c r="B359" s="41" t="str">
        <f t="shared" si="51"/>
        <v/>
      </c>
      <c r="C359" s="42" t="str">
        <f t="shared" si="52"/>
        <v/>
      </c>
      <c r="D359" s="43" t="str">
        <f t="shared" si="53"/>
        <v/>
      </c>
      <c r="E359" s="43" t="str">
        <f t="shared" si="54"/>
        <v/>
      </c>
      <c r="F359" s="43" t="str">
        <f t="shared" si="55"/>
        <v/>
      </c>
      <c r="G359" s="44"/>
      <c r="H359" s="43" t="str">
        <f t="shared" si="56"/>
        <v/>
      </c>
      <c r="I359" s="43" t="str">
        <f t="shared" si="57"/>
        <v/>
      </c>
      <c r="J359" s="45" t="str">
        <f t="shared" si="58"/>
        <v/>
      </c>
      <c r="K359" s="43" t="str">
        <f t="shared" si="59"/>
        <v/>
      </c>
      <c r="L359" s="43" t="str">
        <f>IF(A359="","",SUM($K$36:K359))</f>
        <v/>
      </c>
      <c r="N359" s="46"/>
    </row>
    <row r="360" spans="1:14" x14ac:dyDescent="0.2">
      <c r="A360" s="40" t="str">
        <f t="shared" si="50"/>
        <v/>
      </c>
      <c r="B360" s="41" t="str">
        <f t="shared" si="51"/>
        <v/>
      </c>
      <c r="C360" s="42" t="str">
        <f t="shared" si="52"/>
        <v/>
      </c>
      <c r="D360" s="43" t="str">
        <f t="shared" si="53"/>
        <v/>
      </c>
      <c r="E360" s="43" t="str">
        <f t="shared" si="54"/>
        <v/>
      </c>
      <c r="F360" s="43" t="str">
        <f t="shared" si="55"/>
        <v/>
      </c>
      <c r="G360" s="44"/>
      <c r="H360" s="43" t="str">
        <f t="shared" si="56"/>
        <v/>
      </c>
      <c r="I360" s="43" t="str">
        <f t="shared" si="57"/>
        <v/>
      </c>
      <c r="J360" s="45" t="str">
        <f t="shared" si="58"/>
        <v/>
      </c>
      <c r="K360" s="43" t="str">
        <f t="shared" si="59"/>
        <v/>
      </c>
      <c r="L360" s="43" t="str">
        <f>IF(A360="","",SUM($K$36:K360))</f>
        <v/>
      </c>
      <c r="N360" s="46"/>
    </row>
    <row r="361" spans="1:14" x14ac:dyDescent="0.2">
      <c r="A361" s="40" t="str">
        <f t="shared" si="50"/>
        <v/>
      </c>
      <c r="B361" s="41" t="str">
        <f t="shared" si="51"/>
        <v/>
      </c>
      <c r="C361" s="42" t="str">
        <f t="shared" si="52"/>
        <v/>
      </c>
      <c r="D361" s="43" t="str">
        <f t="shared" si="53"/>
        <v/>
      </c>
      <c r="E361" s="43" t="str">
        <f t="shared" si="54"/>
        <v/>
      </c>
      <c r="F361" s="43" t="str">
        <f t="shared" si="55"/>
        <v/>
      </c>
      <c r="G361" s="44"/>
      <c r="H361" s="43" t="str">
        <f t="shared" si="56"/>
        <v/>
      </c>
      <c r="I361" s="43" t="str">
        <f t="shared" si="57"/>
        <v/>
      </c>
      <c r="J361" s="45" t="str">
        <f t="shared" si="58"/>
        <v/>
      </c>
      <c r="K361" s="43" t="str">
        <f t="shared" si="59"/>
        <v/>
      </c>
      <c r="L361" s="43" t="str">
        <f>IF(A361="","",SUM($K$36:K361))</f>
        <v/>
      </c>
      <c r="N361" s="46"/>
    </row>
    <row r="362" spans="1:14" x14ac:dyDescent="0.2">
      <c r="A362" s="40" t="str">
        <f t="shared" si="50"/>
        <v/>
      </c>
      <c r="B362" s="41" t="str">
        <f t="shared" si="51"/>
        <v/>
      </c>
      <c r="C362" s="42" t="str">
        <f t="shared" si="52"/>
        <v/>
      </c>
      <c r="D362" s="43" t="str">
        <f t="shared" si="53"/>
        <v/>
      </c>
      <c r="E362" s="43" t="str">
        <f t="shared" si="54"/>
        <v/>
      </c>
      <c r="F362" s="43" t="str">
        <f t="shared" si="55"/>
        <v/>
      </c>
      <c r="G362" s="44"/>
      <c r="H362" s="43" t="str">
        <f t="shared" si="56"/>
        <v/>
      </c>
      <c r="I362" s="43" t="str">
        <f t="shared" si="57"/>
        <v/>
      </c>
      <c r="J362" s="45" t="str">
        <f t="shared" si="58"/>
        <v/>
      </c>
      <c r="K362" s="43" t="str">
        <f t="shared" si="59"/>
        <v/>
      </c>
      <c r="L362" s="43" t="str">
        <f>IF(A362="","",SUM($K$36:K362))</f>
        <v/>
      </c>
      <c r="N362" s="46"/>
    </row>
    <row r="363" spans="1:14" x14ac:dyDescent="0.2">
      <c r="A363" s="40" t="str">
        <f t="shared" si="50"/>
        <v/>
      </c>
      <c r="B363" s="41" t="str">
        <f t="shared" si="51"/>
        <v/>
      </c>
      <c r="C363" s="42" t="str">
        <f t="shared" si="52"/>
        <v/>
      </c>
      <c r="D363" s="43" t="str">
        <f t="shared" si="53"/>
        <v/>
      </c>
      <c r="E363" s="43" t="str">
        <f t="shared" si="54"/>
        <v/>
      </c>
      <c r="F363" s="43" t="str">
        <f t="shared" si="55"/>
        <v/>
      </c>
      <c r="G363" s="44"/>
      <c r="H363" s="43" t="str">
        <f t="shared" si="56"/>
        <v/>
      </c>
      <c r="I363" s="43" t="str">
        <f t="shared" si="57"/>
        <v/>
      </c>
      <c r="J363" s="45" t="str">
        <f t="shared" si="58"/>
        <v/>
      </c>
      <c r="K363" s="43" t="str">
        <f t="shared" si="59"/>
        <v/>
      </c>
      <c r="L363" s="43" t="str">
        <f>IF(A363="","",SUM($K$36:K363))</f>
        <v/>
      </c>
      <c r="N363" s="46"/>
    </row>
    <row r="364" spans="1:14" x14ac:dyDescent="0.2">
      <c r="A364" s="40" t="str">
        <f t="shared" si="50"/>
        <v/>
      </c>
      <c r="B364" s="41" t="str">
        <f t="shared" si="51"/>
        <v/>
      </c>
      <c r="C364" s="42" t="str">
        <f t="shared" si="52"/>
        <v/>
      </c>
      <c r="D364" s="43" t="str">
        <f t="shared" si="53"/>
        <v/>
      </c>
      <c r="E364" s="43" t="str">
        <f t="shared" si="54"/>
        <v/>
      </c>
      <c r="F364" s="43" t="str">
        <f t="shared" si="55"/>
        <v/>
      </c>
      <c r="G364" s="44"/>
      <c r="H364" s="43" t="str">
        <f t="shared" si="56"/>
        <v/>
      </c>
      <c r="I364" s="43" t="str">
        <f t="shared" si="57"/>
        <v/>
      </c>
      <c r="J364" s="45" t="str">
        <f t="shared" si="58"/>
        <v/>
      </c>
      <c r="K364" s="43" t="str">
        <f t="shared" si="59"/>
        <v/>
      </c>
      <c r="L364" s="43" t="str">
        <f>IF(A364="","",SUM($K$36:K364))</f>
        <v/>
      </c>
      <c r="N364" s="46"/>
    </row>
    <row r="365" spans="1:14" x14ac:dyDescent="0.2">
      <c r="A365" s="40" t="str">
        <f t="shared" si="50"/>
        <v/>
      </c>
      <c r="B365" s="41" t="str">
        <f t="shared" si="51"/>
        <v/>
      </c>
      <c r="C365" s="42" t="str">
        <f t="shared" si="52"/>
        <v/>
      </c>
      <c r="D365" s="43" t="str">
        <f t="shared" si="53"/>
        <v/>
      </c>
      <c r="E365" s="43" t="str">
        <f t="shared" si="54"/>
        <v/>
      </c>
      <c r="F365" s="43" t="str">
        <f t="shared" si="55"/>
        <v/>
      </c>
      <c r="G365" s="44"/>
      <c r="H365" s="43" t="str">
        <f t="shared" si="56"/>
        <v/>
      </c>
      <c r="I365" s="43" t="str">
        <f t="shared" si="57"/>
        <v/>
      </c>
      <c r="J365" s="45" t="str">
        <f t="shared" si="58"/>
        <v/>
      </c>
      <c r="K365" s="43" t="str">
        <f t="shared" si="59"/>
        <v/>
      </c>
      <c r="L365" s="43" t="str">
        <f>IF(A365="","",SUM($K$36:K365))</f>
        <v/>
      </c>
      <c r="N365" s="46"/>
    </row>
    <row r="366" spans="1:14" x14ac:dyDescent="0.2">
      <c r="A366" s="40" t="str">
        <f t="shared" si="50"/>
        <v/>
      </c>
      <c r="B366" s="41" t="str">
        <f t="shared" si="51"/>
        <v/>
      </c>
      <c r="C366" s="42" t="str">
        <f t="shared" si="52"/>
        <v/>
      </c>
      <c r="D366" s="43" t="str">
        <f t="shared" si="53"/>
        <v/>
      </c>
      <c r="E366" s="43" t="str">
        <f t="shared" si="54"/>
        <v/>
      </c>
      <c r="F366" s="43" t="str">
        <f t="shared" si="55"/>
        <v/>
      </c>
      <c r="G366" s="44"/>
      <c r="H366" s="43" t="str">
        <f t="shared" si="56"/>
        <v/>
      </c>
      <c r="I366" s="43" t="str">
        <f t="shared" si="57"/>
        <v/>
      </c>
      <c r="J366" s="45" t="str">
        <f t="shared" si="58"/>
        <v/>
      </c>
      <c r="K366" s="43" t="str">
        <f t="shared" si="59"/>
        <v/>
      </c>
      <c r="L366" s="43" t="str">
        <f>IF(A366="","",SUM($K$36:K366))</f>
        <v/>
      </c>
      <c r="N366" s="46"/>
    </row>
    <row r="367" spans="1:14" x14ac:dyDescent="0.2">
      <c r="A367" s="40" t="str">
        <f t="shared" si="50"/>
        <v/>
      </c>
      <c r="B367" s="41" t="str">
        <f t="shared" si="51"/>
        <v/>
      </c>
      <c r="C367" s="42" t="str">
        <f t="shared" si="52"/>
        <v/>
      </c>
      <c r="D367" s="43" t="str">
        <f t="shared" si="53"/>
        <v/>
      </c>
      <c r="E367" s="43" t="str">
        <f t="shared" si="54"/>
        <v/>
      </c>
      <c r="F367" s="43" t="str">
        <f t="shared" si="55"/>
        <v/>
      </c>
      <c r="G367" s="44"/>
      <c r="H367" s="43" t="str">
        <f t="shared" si="56"/>
        <v/>
      </c>
      <c r="I367" s="43" t="str">
        <f t="shared" si="57"/>
        <v/>
      </c>
      <c r="J367" s="45" t="str">
        <f t="shared" si="58"/>
        <v/>
      </c>
      <c r="K367" s="43" t="str">
        <f t="shared" si="59"/>
        <v/>
      </c>
      <c r="L367" s="43" t="str">
        <f>IF(A367="","",SUM($K$36:K367))</f>
        <v/>
      </c>
      <c r="N367" s="46"/>
    </row>
    <row r="368" spans="1:14" x14ac:dyDescent="0.2">
      <c r="A368" s="40" t="str">
        <f t="shared" si="50"/>
        <v/>
      </c>
      <c r="B368" s="41" t="str">
        <f t="shared" si="51"/>
        <v/>
      </c>
      <c r="C368" s="42" t="str">
        <f t="shared" si="52"/>
        <v/>
      </c>
      <c r="D368" s="43" t="str">
        <f t="shared" si="53"/>
        <v/>
      </c>
      <c r="E368" s="43" t="str">
        <f t="shared" si="54"/>
        <v/>
      </c>
      <c r="F368" s="43" t="str">
        <f t="shared" si="55"/>
        <v/>
      </c>
      <c r="G368" s="44"/>
      <c r="H368" s="43" t="str">
        <f t="shared" si="56"/>
        <v/>
      </c>
      <c r="I368" s="43" t="str">
        <f t="shared" si="57"/>
        <v/>
      </c>
      <c r="J368" s="45" t="str">
        <f t="shared" si="58"/>
        <v/>
      </c>
      <c r="K368" s="43" t="str">
        <f t="shared" si="59"/>
        <v/>
      </c>
      <c r="L368" s="43" t="str">
        <f>IF(A368="","",SUM($K$36:K368))</f>
        <v/>
      </c>
      <c r="N368" s="46"/>
    </row>
    <row r="369" spans="1:14" x14ac:dyDescent="0.2">
      <c r="A369" s="40" t="str">
        <f t="shared" si="50"/>
        <v/>
      </c>
      <c r="B369" s="41" t="str">
        <f t="shared" si="51"/>
        <v/>
      </c>
      <c r="C369" s="42" t="str">
        <f t="shared" si="52"/>
        <v/>
      </c>
      <c r="D369" s="43" t="str">
        <f t="shared" si="53"/>
        <v/>
      </c>
      <c r="E369" s="43" t="str">
        <f t="shared" si="54"/>
        <v/>
      </c>
      <c r="F369" s="43" t="str">
        <f t="shared" si="55"/>
        <v/>
      </c>
      <c r="G369" s="44"/>
      <c r="H369" s="43" t="str">
        <f t="shared" si="56"/>
        <v/>
      </c>
      <c r="I369" s="43" t="str">
        <f t="shared" si="57"/>
        <v/>
      </c>
      <c r="J369" s="45" t="str">
        <f t="shared" si="58"/>
        <v/>
      </c>
      <c r="K369" s="43" t="str">
        <f t="shared" si="59"/>
        <v/>
      </c>
      <c r="L369" s="43" t="str">
        <f>IF(A369="","",SUM($K$36:K369))</f>
        <v/>
      </c>
      <c r="N369" s="46"/>
    </row>
    <row r="370" spans="1:14" x14ac:dyDescent="0.2">
      <c r="A370" s="40" t="str">
        <f t="shared" si="50"/>
        <v/>
      </c>
      <c r="B370" s="41" t="str">
        <f t="shared" si="51"/>
        <v/>
      </c>
      <c r="C370" s="42" t="str">
        <f t="shared" si="52"/>
        <v/>
      </c>
      <c r="D370" s="43" t="str">
        <f t="shared" si="53"/>
        <v/>
      </c>
      <c r="E370" s="43" t="str">
        <f t="shared" si="54"/>
        <v/>
      </c>
      <c r="F370" s="43" t="str">
        <f t="shared" si="55"/>
        <v/>
      </c>
      <c r="G370" s="44"/>
      <c r="H370" s="43" t="str">
        <f t="shared" si="56"/>
        <v/>
      </c>
      <c r="I370" s="43" t="str">
        <f t="shared" si="57"/>
        <v/>
      </c>
      <c r="J370" s="45" t="str">
        <f t="shared" si="58"/>
        <v/>
      </c>
      <c r="K370" s="43" t="str">
        <f t="shared" si="59"/>
        <v/>
      </c>
      <c r="L370" s="43" t="str">
        <f>IF(A370="","",SUM($K$36:K370))</f>
        <v/>
      </c>
      <c r="N370" s="46"/>
    </row>
    <row r="371" spans="1:14" x14ac:dyDescent="0.2">
      <c r="A371" s="40" t="str">
        <f t="shared" si="50"/>
        <v/>
      </c>
      <c r="B371" s="41" t="str">
        <f t="shared" si="51"/>
        <v/>
      </c>
      <c r="C371" s="42" t="str">
        <f t="shared" si="52"/>
        <v/>
      </c>
      <c r="D371" s="43" t="str">
        <f t="shared" si="53"/>
        <v/>
      </c>
      <c r="E371" s="43" t="str">
        <f t="shared" si="54"/>
        <v/>
      </c>
      <c r="F371" s="43" t="str">
        <f t="shared" si="55"/>
        <v/>
      </c>
      <c r="G371" s="44"/>
      <c r="H371" s="43" t="str">
        <f t="shared" si="56"/>
        <v/>
      </c>
      <c r="I371" s="43" t="str">
        <f t="shared" si="57"/>
        <v/>
      </c>
      <c r="J371" s="45" t="str">
        <f t="shared" si="58"/>
        <v/>
      </c>
      <c r="K371" s="43" t="str">
        <f t="shared" si="59"/>
        <v/>
      </c>
      <c r="L371" s="43" t="str">
        <f>IF(A371="","",SUM($K$36:K371))</f>
        <v/>
      </c>
      <c r="N371" s="46"/>
    </row>
    <row r="372" spans="1:14" x14ac:dyDescent="0.2">
      <c r="A372" s="40" t="str">
        <f t="shared" si="50"/>
        <v/>
      </c>
      <c r="B372" s="41" t="str">
        <f t="shared" si="51"/>
        <v/>
      </c>
      <c r="C372" s="42" t="str">
        <f t="shared" si="52"/>
        <v/>
      </c>
      <c r="D372" s="43" t="str">
        <f t="shared" si="53"/>
        <v/>
      </c>
      <c r="E372" s="43" t="str">
        <f t="shared" si="54"/>
        <v/>
      </c>
      <c r="F372" s="43" t="str">
        <f t="shared" si="55"/>
        <v/>
      </c>
      <c r="G372" s="44"/>
      <c r="H372" s="43" t="str">
        <f t="shared" si="56"/>
        <v/>
      </c>
      <c r="I372" s="43" t="str">
        <f t="shared" si="57"/>
        <v/>
      </c>
      <c r="J372" s="45" t="str">
        <f t="shared" si="58"/>
        <v/>
      </c>
      <c r="K372" s="43" t="str">
        <f t="shared" si="59"/>
        <v/>
      </c>
      <c r="L372" s="43" t="str">
        <f>IF(A372="","",SUM($K$36:K372))</f>
        <v/>
      </c>
      <c r="N372" s="46"/>
    </row>
    <row r="373" spans="1:14" x14ac:dyDescent="0.2">
      <c r="A373" s="40" t="str">
        <f t="shared" si="50"/>
        <v/>
      </c>
      <c r="B373" s="41" t="str">
        <f t="shared" si="51"/>
        <v/>
      </c>
      <c r="C373" s="42" t="str">
        <f t="shared" si="52"/>
        <v/>
      </c>
      <c r="D373" s="43" t="str">
        <f t="shared" si="53"/>
        <v/>
      </c>
      <c r="E373" s="43" t="str">
        <f t="shared" si="54"/>
        <v/>
      </c>
      <c r="F373" s="43" t="str">
        <f t="shared" si="55"/>
        <v/>
      </c>
      <c r="G373" s="44"/>
      <c r="H373" s="43" t="str">
        <f t="shared" si="56"/>
        <v/>
      </c>
      <c r="I373" s="43" t="str">
        <f t="shared" si="57"/>
        <v/>
      </c>
      <c r="J373" s="45" t="str">
        <f t="shared" si="58"/>
        <v/>
      </c>
      <c r="K373" s="43" t="str">
        <f t="shared" si="59"/>
        <v/>
      </c>
      <c r="L373" s="43" t="str">
        <f>IF(A373="","",SUM($K$36:K373))</f>
        <v/>
      </c>
      <c r="N373" s="46"/>
    </row>
    <row r="374" spans="1:14" x14ac:dyDescent="0.2">
      <c r="A374" s="40" t="str">
        <f t="shared" si="50"/>
        <v/>
      </c>
      <c r="B374" s="41" t="str">
        <f t="shared" si="51"/>
        <v/>
      </c>
      <c r="C374" s="42" t="str">
        <f t="shared" si="52"/>
        <v/>
      </c>
      <c r="D374" s="43" t="str">
        <f t="shared" si="53"/>
        <v/>
      </c>
      <c r="E374" s="43" t="str">
        <f t="shared" si="54"/>
        <v/>
      </c>
      <c r="F374" s="43" t="str">
        <f t="shared" si="55"/>
        <v/>
      </c>
      <c r="G374" s="44"/>
      <c r="H374" s="43" t="str">
        <f t="shared" si="56"/>
        <v/>
      </c>
      <c r="I374" s="43" t="str">
        <f t="shared" si="57"/>
        <v/>
      </c>
      <c r="J374" s="45" t="str">
        <f t="shared" si="58"/>
        <v/>
      </c>
      <c r="K374" s="43" t="str">
        <f t="shared" si="59"/>
        <v/>
      </c>
      <c r="L374" s="43" t="str">
        <f>IF(A374="","",SUM($K$36:K374))</f>
        <v/>
      </c>
      <c r="N374" s="46"/>
    </row>
    <row r="375" spans="1:14" x14ac:dyDescent="0.2">
      <c r="A375" s="40" t="str">
        <f t="shared" si="50"/>
        <v/>
      </c>
      <c r="B375" s="41" t="str">
        <f t="shared" si="51"/>
        <v/>
      </c>
      <c r="C375" s="42" t="str">
        <f t="shared" si="52"/>
        <v/>
      </c>
      <c r="D375" s="43" t="str">
        <f t="shared" si="53"/>
        <v/>
      </c>
      <c r="E375" s="43" t="str">
        <f t="shared" si="54"/>
        <v/>
      </c>
      <c r="F375" s="43" t="str">
        <f t="shared" si="55"/>
        <v/>
      </c>
      <c r="G375" s="44"/>
      <c r="H375" s="43" t="str">
        <f t="shared" si="56"/>
        <v/>
      </c>
      <c r="I375" s="43" t="str">
        <f t="shared" si="57"/>
        <v/>
      </c>
      <c r="J375" s="45" t="str">
        <f t="shared" si="58"/>
        <v/>
      </c>
      <c r="K375" s="43" t="str">
        <f t="shared" si="59"/>
        <v/>
      </c>
      <c r="L375" s="43" t="str">
        <f>IF(A375="","",SUM($K$36:K375))</f>
        <v/>
      </c>
      <c r="N375" s="46"/>
    </row>
    <row r="376" spans="1:14" x14ac:dyDescent="0.2">
      <c r="A376" s="40" t="str">
        <f t="shared" si="50"/>
        <v/>
      </c>
      <c r="B376" s="41" t="str">
        <f t="shared" si="51"/>
        <v/>
      </c>
      <c r="C376" s="42" t="str">
        <f t="shared" si="52"/>
        <v/>
      </c>
      <c r="D376" s="43" t="str">
        <f t="shared" si="53"/>
        <v/>
      </c>
      <c r="E376" s="43" t="str">
        <f t="shared" si="54"/>
        <v/>
      </c>
      <c r="F376" s="43" t="str">
        <f t="shared" si="55"/>
        <v/>
      </c>
      <c r="G376" s="44"/>
      <c r="H376" s="43" t="str">
        <f t="shared" si="56"/>
        <v/>
      </c>
      <c r="I376" s="43" t="str">
        <f t="shared" si="57"/>
        <v/>
      </c>
      <c r="J376" s="45" t="str">
        <f t="shared" si="58"/>
        <v/>
      </c>
      <c r="K376" s="43" t="str">
        <f t="shared" si="59"/>
        <v/>
      </c>
      <c r="L376" s="43" t="str">
        <f>IF(A376="","",SUM($K$36:K376))</f>
        <v/>
      </c>
      <c r="N376" s="46"/>
    </row>
    <row r="377" spans="1:14" x14ac:dyDescent="0.2">
      <c r="A377" s="40" t="str">
        <f t="shared" si="50"/>
        <v/>
      </c>
      <c r="B377" s="41" t="str">
        <f t="shared" si="51"/>
        <v/>
      </c>
      <c r="C377" s="42" t="str">
        <f t="shared" si="52"/>
        <v/>
      </c>
      <c r="D377" s="43" t="str">
        <f t="shared" si="53"/>
        <v/>
      </c>
      <c r="E377" s="43" t="str">
        <f t="shared" si="54"/>
        <v/>
      </c>
      <c r="F377" s="43" t="str">
        <f t="shared" si="55"/>
        <v/>
      </c>
      <c r="G377" s="44"/>
      <c r="H377" s="43" t="str">
        <f t="shared" si="56"/>
        <v/>
      </c>
      <c r="I377" s="43" t="str">
        <f t="shared" si="57"/>
        <v/>
      </c>
      <c r="J377" s="45" t="str">
        <f t="shared" si="58"/>
        <v/>
      </c>
      <c r="K377" s="43" t="str">
        <f t="shared" si="59"/>
        <v/>
      </c>
      <c r="L377" s="43" t="str">
        <f>IF(A377="","",SUM($K$36:K377))</f>
        <v/>
      </c>
      <c r="N377" s="46"/>
    </row>
    <row r="378" spans="1:14" x14ac:dyDescent="0.2">
      <c r="A378" s="40" t="str">
        <f t="shared" si="50"/>
        <v/>
      </c>
      <c r="B378" s="41" t="str">
        <f t="shared" si="51"/>
        <v/>
      </c>
      <c r="C378" s="42" t="str">
        <f t="shared" si="52"/>
        <v/>
      </c>
      <c r="D378" s="43" t="str">
        <f t="shared" si="53"/>
        <v/>
      </c>
      <c r="E378" s="43" t="str">
        <f t="shared" si="54"/>
        <v/>
      </c>
      <c r="F378" s="43" t="str">
        <f t="shared" si="55"/>
        <v/>
      </c>
      <c r="G378" s="44"/>
      <c r="H378" s="43" t="str">
        <f t="shared" si="56"/>
        <v/>
      </c>
      <c r="I378" s="43" t="str">
        <f t="shared" si="57"/>
        <v/>
      </c>
      <c r="J378" s="45" t="str">
        <f t="shared" si="58"/>
        <v/>
      </c>
      <c r="K378" s="43" t="str">
        <f t="shared" si="59"/>
        <v/>
      </c>
      <c r="L378" s="43" t="str">
        <f>IF(A378="","",SUM($K$36:K378))</f>
        <v/>
      </c>
      <c r="N378" s="46"/>
    </row>
    <row r="379" spans="1:14" x14ac:dyDescent="0.2">
      <c r="A379" s="40" t="str">
        <f t="shared" si="50"/>
        <v/>
      </c>
      <c r="B379" s="41" t="str">
        <f t="shared" si="51"/>
        <v/>
      </c>
      <c r="C379" s="42" t="str">
        <f t="shared" si="52"/>
        <v/>
      </c>
      <c r="D379" s="43" t="str">
        <f t="shared" si="53"/>
        <v/>
      </c>
      <c r="E379" s="43" t="str">
        <f t="shared" si="54"/>
        <v/>
      </c>
      <c r="F379" s="43" t="str">
        <f t="shared" si="55"/>
        <v/>
      </c>
      <c r="G379" s="44"/>
      <c r="H379" s="43" t="str">
        <f t="shared" si="56"/>
        <v/>
      </c>
      <c r="I379" s="43" t="str">
        <f t="shared" si="57"/>
        <v/>
      </c>
      <c r="J379" s="45" t="str">
        <f t="shared" si="58"/>
        <v/>
      </c>
      <c r="K379" s="43" t="str">
        <f t="shared" si="59"/>
        <v/>
      </c>
      <c r="L379" s="43" t="str">
        <f>IF(A379="","",SUM($K$36:K379))</f>
        <v/>
      </c>
      <c r="N379" s="46"/>
    </row>
    <row r="380" spans="1:14" x14ac:dyDescent="0.2">
      <c r="A380" s="40" t="str">
        <f t="shared" si="50"/>
        <v/>
      </c>
      <c r="B380" s="41" t="str">
        <f t="shared" si="51"/>
        <v/>
      </c>
      <c r="C380" s="42" t="str">
        <f t="shared" si="52"/>
        <v/>
      </c>
      <c r="D380" s="43" t="str">
        <f t="shared" si="53"/>
        <v/>
      </c>
      <c r="E380" s="43" t="str">
        <f t="shared" si="54"/>
        <v/>
      </c>
      <c r="F380" s="43" t="str">
        <f t="shared" si="55"/>
        <v/>
      </c>
      <c r="G380" s="44"/>
      <c r="H380" s="43" t="str">
        <f t="shared" si="56"/>
        <v/>
      </c>
      <c r="I380" s="43" t="str">
        <f t="shared" si="57"/>
        <v/>
      </c>
      <c r="J380" s="45" t="str">
        <f t="shared" si="58"/>
        <v/>
      </c>
      <c r="K380" s="43" t="str">
        <f t="shared" si="59"/>
        <v/>
      </c>
      <c r="L380" s="43" t="str">
        <f>IF(A380="","",SUM($K$36:K380))</f>
        <v/>
      </c>
      <c r="N380" s="46"/>
    </row>
    <row r="381" spans="1:14" x14ac:dyDescent="0.2">
      <c r="A381" s="40" t="str">
        <f t="shared" si="50"/>
        <v/>
      </c>
      <c r="B381" s="41" t="str">
        <f t="shared" si="51"/>
        <v/>
      </c>
      <c r="C381" s="42" t="str">
        <f t="shared" si="52"/>
        <v/>
      </c>
      <c r="D381" s="43" t="str">
        <f t="shared" si="53"/>
        <v/>
      </c>
      <c r="E381" s="43" t="str">
        <f t="shared" si="54"/>
        <v/>
      </c>
      <c r="F381" s="43" t="str">
        <f t="shared" si="55"/>
        <v/>
      </c>
      <c r="G381" s="44"/>
      <c r="H381" s="43" t="str">
        <f t="shared" si="56"/>
        <v/>
      </c>
      <c r="I381" s="43" t="str">
        <f t="shared" si="57"/>
        <v/>
      </c>
      <c r="J381" s="45" t="str">
        <f t="shared" si="58"/>
        <v/>
      </c>
      <c r="K381" s="43" t="str">
        <f t="shared" si="59"/>
        <v/>
      </c>
      <c r="L381" s="43" t="str">
        <f>IF(A381="","",SUM($K$36:K381))</f>
        <v/>
      </c>
      <c r="N381" s="46"/>
    </row>
    <row r="382" spans="1:14" x14ac:dyDescent="0.2">
      <c r="A382" s="40" t="str">
        <f t="shared" si="50"/>
        <v/>
      </c>
      <c r="B382" s="41" t="str">
        <f t="shared" si="51"/>
        <v/>
      </c>
      <c r="C382" s="42" t="str">
        <f t="shared" si="52"/>
        <v/>
      </c>
      <c r="D382" s="43" t="str">
        <f t="shared" si="53"/>
        <v/>
      </c>
      <c r="E382" s="43" t="str">
        <f t="shared" si="54"/>
        <v/>
      </c>
      <c r="F382" s="43" t="str">
        <f t="shared" si="55"/>
        <v/>
      </c>
      <c r="G382" s="44"/>
      <c r="H382" s="43" t="str">
        <f t="shared" si="56"/>
        <v/>
      </c>
      <c r="I382" s="43" t="str">
        <f t="shared" si="57"/>
        <v/>
      </c>
      <c r="J382" s="45" t="str">
        <f t="shared" si="58"/>
        <v/>
      </c>
      <c r="K382" s="43" t="str">
        <f t="shared" si="59"/>
        <v/>
      </c>
      <c r="L382" s="43" t="str">
        <f>IF(A382="","",SUM($K$36:K382))</f>
        <v/>
      </c>
      <c r="N382" s="46"/>
    </row>
    <row r="383" spans="1:14" x14ac:dyDescent="0.2">
      <c r="A383" s="40" t="str">
        <f t="shared" si="50"/>
        <v/>
      </c>
      <c r="B383" s="41" t="str">
        <f t="shared" si="51"/>
        <v/>
      </c>
      <c r="C383" s="42" t="str">
        <f t="shared" si="52"/>
        <v/>
      </c>
      <c r="D383" s="43" t="str">
        <f t="shared" si="53"/>
        <v/>
      </c>
      <c r="E383" s="43" t="str">
        <f t="shared" si="54"/>
        <v/>
      </c>
      <c r="F383" s="43" t="str">
        <f t="shared" si="55"/>
        <v/>
      </c>
      <c r="G383" s="44"/>
      <c r="H383" s="43" t="str">
        <f t="shared" si="56"/>
        <v/>
      </c>
      <c r="I383" s="43" t="str">
        <f t="shared" si="57"/>
        <v/>
      </c>
      <c r="J383" s="45" t="str">
        <f t="shared" si="58"/>
        <v/>
      </c>
      <c r="K383" s="43" t="str">
        <f t="shared" si="59"/>
        <v/>
      </c>
      <c r="L383" s="43" t="str">
        <f>IF(A383="","",SUM($K$36:K383))</f>
        <v/>
      </c>
      <c r="N383" s="46"/>
    </row>
    <row r="384" spans="1:14" x14ac:dyDescent="0.2">
      <c r="A384" s="40" t="str">
        <f t="shared" si="50"/>
        <v/>
      </c>
      <c r="B384" s="41" t="str">
        <f t="shared" si="51"/>
        <v/>
      </c>
      <c r="C384" s="42" t="str">
        <f t="shared" si="52"/>
        <v/>
      </c>
      <c r="D384" s="43" t="str">
        <f t="shared" si="53"/>
        <v/>
      </c>
      <c r="E384" s="43" t="str">
        <f t="shared" si="54"/>
        <v/>
      </c>
      <c r="F384" s="43" t="str">
        <f t="shared" si="55"/>
        <v/>
      </c>
      <c r="G384" s="44"/>
      <c r="H384" s="43" t="str">
        <f t="shared" si="56"/>
        <v/>
      </c>
      <c r="I384" s="43" t="str">
        <f t="shared" si="57"/>
        <v/>
      </c>
      <c r="J384" s="45" t="str">
        <f t="shared" si="58"/>
        <v/>
      </c>
      <c r="K384" s="43" t="str">
        <f t="shared" si="59"/>
        <v/>
      </c>
      <c r="L384" s="43" t="str">
        <f>IF(A384="","",SUM($K$36:K384))</f>
        <v/>
      </c>
      <c r="N384" s="46"/>
    </row>
    <row r="385" spans="1:14" x14ac:dyDescent="0.2">
      <c r="A385" s="40" t="str">
        <f t="shared" si="50"/>
        <v/>
      </c>
      <c r="B385" s="41" t="str">
        <f t="shared" si="51"/>
        <v/>
      </c>
      <c r="C385" s="42" t="str">
        <f t="shared" si="52"/>
        <v/>
      </c>
      <c r="D385" s="43" t="str">
        <f t="shared" si="53"/>
        <v/>
      </c>
      <c r="E385" s="43" t="str">
        <f t="shared" si="54"/>
        <v/>
      </c>
      <c r="F385" s="43" t="str">
        <f t="shared" si="55"/>
        <v/>
      </c>
      <c r="G385" s="44"/>
      <c r="H385" s="43" t="str">
        <f t="shared" si="56"/>
        <v/>
      </c>
      <c r="I385" s="43" t="str">
        <f t="shared" si="57"/>
        <v/>
      </c>
      <c r="J385" s="45" t="str">
        <f t="shared" si="58"/>
        <v/>
      </c>
      <c r="K385" s="43" t="str">
        <f t="shared" si="59"/>
        <v/>
      </c>
      <c r="L385" s="43" t="str">
        <f>IF(A385="","",SUM($K$36:K385))</f>
        <v/>
      </c>
      <c r="N385" s="46"/>
    </row>
    <row r="386" spans="1:14" x14ac:dyDescent="0.2">
      <c r="A386" s="40" t="str">
        <f t="shared" si="50"/>
        <v/>
      </c>
      <c r="B386" s="41" t="str">
        <f t="shared" si="51"/>
        <v/>
      </c>
      <c r="C386" s="42" t="str">
        <f t="shared" si="52"/>
        <v/>
      </c>
      <c r="D386" s="43" t="str">
        <f t="shared" si="53"/>
        <v/>
      </c>
      <c r="E386" s="43" t="str">
        <f t="shared" si="54"/>
        <v/>
      </c>
      <c r="F386" s="43" t="str">
        <f t="shared" si="55"/>
        <v/>
      </c>
      <c r="G386" s="44"/>
      <c r="H386" s="43" t="str">
        <f t="shared" si="56"/>
        <v/>
      </c>
      <c r="I386" s="43" t="str">
        <f t="shared" si="57"/>
        <v/>
      </c>
      <c r="J386" s="45" t="str">
        <f t="shared" si="58"/>
        <v/>
      </c>
      <c r="K386" s="43" t="str">
        <f t="shared" si="59"/>
        <v/>
      </c>
      <c r="L386" s="43" t="str">
        <f>IF(A386="","",SUM($K$36:K386))</f>
        <v/>
      </c>
      <c r="N386" s="46"/>
    </row>
    <row r="387" spans="1:14" x14ac:dyDescent="0.2">
      <c r="A387" s="40" t="str">
        <f t="shared" si="50"/>
        <v/>
      </c>
      <c r="B387" s="41" t="str">
        <f t="shared" si="51"/>
        <v/>
      </c>
      <c r="C387" s="42" t="str">
        <f t="shared" si="52"/>
        <v/>
      </c>
      <c r="D387" s="43" t="str">
        <f t="shared" si="53"/>
        <v/>
      </c>
      <c r="E387" s="43" t="str">
        <f t="shared" si="54"/>
        <v/>
      </c>
      <c r="F387" s="43" t="str">
        <f t="shared" si="55"/>
        <v/>
      </c>
      <c r="G387" s="44"/>
      <c r="H387" s="43" t="str">
        <f t="shared" si="56"/>
        <v/>
      </c>
      <c r="I387" s="43" t="str">
        <f t="shared" si="57"/>
        <v/>
      </c>
      <c r="J387" s="45" t="str">
        <f t="shared" si="58"/>
        <v/>
      </c>
      <c r="K387" s="43" t="str">
        <f t="shared" si="59"/>
        <v/>
      </c>
      <c r="L387" s="43" t="str">
        <f>IF(A387="","",SUM($K$36:K387))</f>
        <v/>
      </c>
      <c r="N387" s="46"/>
    </row>
    <row r="388" spans="1:14" x14ac:dyDescent="0.2">
      <c r="A388" s="40" t="str">
        <f t="shared" si="50"/>
        <v/>
      </c>
      <c r="B388" s="41" t="str">
        <f t="shared" si="51"/>
        <v/>
      </c>
      <c r="C388" s="42" t="str">
        <f t="shared" si="52"/>
        <v/>
      </c>
      <c r="D388" s="43" t="str">
        <f t="shared" si="53"/>
        <v/>
      </c>
      <c r="E388" s="43" t="str">
        <f t="shared" si="54"/>
        <v/>
      </c>
      <c r="F388" s="43" t="str">
        <f t="shared" si="55"/>
        <v/>
      </c>
      <c r="G388" s="44"/>
      <c r="H388" s="43" t="str">
        <f t="shared" si="56"/>
        <v/>
      </c>
      <c r="I388" s="43" t="str">
        <f t="shared" si="57"/>
        <v/>
      </c>
      <c r="J388" s="45" t="str">
        <f t="shared" si="58"/>
        <v/>
      </c>
      <c r="K388" s="43" t="str">
        <f t="shared" si="59"/>
        <v/>
      </c>
      <c r="L388" s="43" t="str">
        <f>IF(A388="","",SUM($K$36:K388))</f>
        <v/>
      </c>
      <c r="N388" s="46"/>
    </row>
    <row r="389" spans="1:14" x14ac:dyDescent="0.2">
      <c r="A389" s="40" t="str">
        <f t="shared" si="50"/>
        <v/>
      </c>
      <c r="B389" s="41" t="str">
        <f t="shared" si="51"/>
        <v/>
      </c>
      <c r="C389" s="42" t="str">
        <f t="shared" si="52"/>
        <v/>
      </c>
      <c r="D389" s="43" t="str">
        <f t="shared" si="53"/>
        <v/>
      </c>
      <c r="E389" s="43" t="str">
        <f t="shared" si="54"/>
        <v/>
      </c>
      <c r="F389" s="43" t="str">
        <f t="shared" si="55"/>
        <v/>
      </c>
      <c r="G389" s="44"/>
      <c r="H389" s="43" t="str">
        <f t="shared" si="56"/>
        <v/>
      </c>
      <c r="I389" s="43" t="str">
        <f t="shared" si="57"/>
        <v/>
      </c>
      <c r="J389" s="45" t="str">
        <f t="shared" si="58"/>
        <v/>
      </c>
      <c r="K389" s="43" t="str">
        <f t="shared" si="59"/>
        <v/>
      </c>
      <c r="L389" s="43" t="str">
        <f>IF(A389="","",SUM($K$36:K389))</f>
        <v/>
      </c>
      <c r="N389" s="46"/>
    </row>
    <row r="390" spans="1:14" x14ac:dyDescent="0.2">
      <c r="A390" s="40" t="str">
        <f t="shared" si="50"/>
        <v/>
      </c>
      <c r="B390" s="41" t="str">
        <f t="shared" si="51"/>
        <v/>
      </c>
      <c r="C390" s="42" t="str">
        <f t="shared" si="52"/>
        <v/>
      </c>
      <c r="D390" s="43" t="str">
        <f t="shared" si="53"/>
        <v/>
      </c>
      <c r="E390" s="43" t="str">
        <f t="shared" si="54"/>
        <v/>
      </c>
      <c r="F390" s="43" t="str">
        <f t="shared" si="55"/>
        <v/>
      </c>
      <c r="G390" s="44"/>
      <c r="H390" s="43" t="str">
        <f t="shared" si="56"/>
        <v/>
      </c>
      <c r="I390" s="43" t="str">
        <f t="shared" si="57"/>
        <v/>
      </c>
      <c r="J390" s="45" t="str">
        <f t="shared" si="58"/>
        <v/>
      </c>
      <c r="K390" s="43" t="str">
        <f t="shared" si="59"/>
        <v/>
      </c>
      <c r="L390" s="43" t="str">
        <f>IF(A390="","",SUM($K$36:K390))</f>
        <v/>
      </c>
      <c r="N390" s="46"/>
    </row>
    <row r="391" spans="1:14" x14ac:dyDescent="0.2">
      <c r="A391" s="40" t="str">
        <f t="shared" si="50"/>
        <v/>
      </c>
      <c r="B391" s="41" t="str">
        <f t="shared" si="51"/>
        <v/>
      </c>
      <c r="C391" s="42" t="str">
        <f t="shared" si="52"/>
        <v/>
      </c>
      <c r="D391" s="43" t="str">
        <f t="shared" si="53"/>
        <v/>
      </c>
      <c r="E391" s="43" t="str">
        <f t="shared" si="54"/>
        <v/>
      </c>
      <c r="F391" s="43" t="str">
        <f t="shared" si="55"/>
        <v/>
      </c>
      <c r="G391" s="44"/>
      <c r="H391" s="43" t="str">
        <f t="shared" si="56"/>
        <v/>
      </c>
      <c r="I391" s="43" t="str">
        <f t="shared" si="57"/>
        <v/>
      </c>
      <c r="J391" s="45" t="str">
        <f t="shared" si="58"/>
        <v/>
      </c>
      <c r="K391" s="43" t="str">
        <f t="shared" si="59"/>
        <v/>
      </c>
      <c r="L391" s="43" t="str">
        <f>IF(A391="","",SUM($K$36:K391))</f>
        <v/>
      </c>
      <c r="N391" s="46"/>
    </row>
    <row r="392" spans="1:14" x14ac:dyDescent="0.2">
      <c r="A392" s="40" t="str">
        <f t="shared" si="50"/>
        <v/>
      </c>
      <c r="B392" s="41" t="str">
        <f t="shared" si="51"/>
        <v/>
      </c>
      <c r="C392" s="42" t="str">
        <f t="shared" si="52"/>
        <v/>
      </c>
      <c r="D392" s="43" t="str">
        <f t="shared" si="53"/>
        <v/>
      </c>
      <c r="E392" s="43" t="str">
        <f t="shared" si="54"/>
        <v/>
      </c>
      <c r="F392" s="43" t="str">
        <f t="shared" si="55"/>
        <v/>
      </c>
      <c r="G392" s="44"/>
      <c r="H392" s="43" t="str">
        <f t="shared" si="56"/>
        <v/>
      </c>
      <c r="I392" s="43" t="str">
        <f t="shared" si="57"/>
        <v/>
      </c>
      <c r="J392" s="45" t="str">
        <f t="shared" si="58"/>
        <v/>
      </c>
      <c r="K392" s="43" t="str">
        <f t="shared" si="59"/>
        <v/>
      </c>
      <c r="L392" s="43" t="str">
        <f>IF(A392="","",SUM($K$36:K392))</f>
        <v/>
      </c>
      <c r="N392" s="46"/>
    </row>
    <row r="393" spans="1:14" x14ac:dyDescent="0.2">
      <c r="A393" s="40" t="str">
        <f t="shared" si="50"/>
        <v/>
      </c>
      <c r="B393" s="41" t="str">
        <f t="shared" si="51"/>
        <v/>
      </c>
      <c r="C393" s="42" t="str">
        <f t="shared" si="52"/>
        <v/>
      </c>
      <c r="D393" s="43" t="str">
        <f t="shared" si="53"/>
        <v/>
      </c>
      <c r="E393" s="43" t="str">
        <f t="shared" si="54"/>
        <v/>
      </c>
      <c r="F393" s="43" t="str">
        <f t="shared" si="55"/>
        <v/>
      </c>
      <c r="G393" s="44"/>
      <c r="H393" s="43" t="str">
        <f t="shared" si="56"/>
        <v/>
      </c>
      <c r="I393" s="43" t="str">
        <f t="shared" si="57"/>
        <v/>
      </c>
      <c r="J393" s="45" t="str">
        <f t="shared" si="58"/>
        <v/>
      </c>
      <c r="K393" s="43" t="str">
        <f t="shared" si="59"/>
        <v/>
      </c>
      <c r="L393" s="43" t="str">
        <f>IF(A393="","",SUM($K$36:K393))</f>
        <v/>
      </c>
      <c r="N393" s="46"/>
    </row>
    <row r="394" spans="1:14" x14ac:dyDescent="0.2">
      <c r="A394" s="40" t="str">
        <f t="shared" si="50"/>
        <v/>
      </c>
      <c r="B394" s="41" t="str">
        <f t="shared" si="51"/>
        <v/>
      </c>
      <c r="C394" s="42" t="str">
        <f t="shared" si="52"/>
        <v/>
      </c>
      <c r="D394" s="43" t="str">
        <f t="shared" si="53"/>
        <v/>
      </c>
      <c r="E394" s="43" t="str">
        <f t="shared" si="54"/>
        <v/>
      </c>
      <c r="F394" s="43" t="str">
        <f t="shared" si="55"/>
        <v/>
      </c>
      <c r="G394" s="44"/>
      <c r="H394" s="43" t="str">
        <f t="shared" si="56"/>
        <v/>
      </c>
      <c r="I394" s="43" t="str">
        <f t="shared" si="57"/>
        <v/>
      </c>
      <c r="J394" s="45" t="str">
        <f t="shared" si="58"/>
        <v/>
      </c>
      <c r="K394" s="43" t="str">
        <f t="shared" si="59"/>
        <v/>
      </c>
      <c r="L394" s="43" t="str">
        <f>IF(A394="","",SUM($K$36:K394))</f>
        <v/>
      </c>
      <c r="N394" s="46"/>
    </row>
    <row r="395" spans="1:14" x14ac:dyDescent="0.2">
      <c r="A395" s="40" t="str">
        <f t="shared" si="50"/>
        <v/>
      </c>
      <c r="B395" s="41" t="str">
        <f t="shared" si="51"/>
        <v/>
      </c>
      <c r="C395" s="42" t="str">
        <f t="shared" si="52"/>
        <v/>
      </c>
      <c r="D395" s="43" t="str">
        <f t="shared" si="53"/>
        <v/>
      </c>
      <c r="E395" s="43" t="str">
        <f t="shared" si="54"/>
        <v/>
      </c>
      <c r="F395" s="43" t="str">
        <f t="shared" si="55"/>
        <v/>
      </c>
      <c r="G395" s="44"/>
      <c r="H395" s="43" t="str">
        <f t="shared" si="56"/>
        <v/>
      </c>
      <c r="I395" s="43" t="str">
        <f t="shared" si="57"/>
        <v/>
      </c>
      <c r="J395" s="45" t="str">
        <f t="shared" si="58"/>
        <v/>
      </c>
      <c r="K395" s="43" t="str">
        <f t="shared" si="59"/>
        <v/>
      </c>
      <c r="L395" s="43" t="str">
        <f>IF(A395="","",SUM($K$36:K395))</f>
        <v/>
      </c>
      <c r="N395" s="46"/>
    </row>
    <row r="396" spans="1:14" x14ac:dyDescent="0.2">
      <c r="A396" s="40" t="str">
        <f t="shared" si="50"/>
        <v/>
      </c>
      <c r="B396" s="41" t="str">
        <f t="shared" si="51"/>
        <v/>
      </c>
      <c r="C396" s="42" t="str">
        <f t="shared" si="52"/>
        <v/>
      </c>
      <c r="D396" s="43" t="str">
        <f t="shared" si="53"/>
        <v/>
      </c>
      <c r="E396" s="43" t="str">
        <f t="shared" si="54"/>
        <v/>
      </c>
      <c r="F396" s="43" t="str">
        <f t="shared" si="55"/>
        <v/>
      </c>
      <c r="G396" s="44"/>
      <c r="H396" s="43" t="str">
        <f t="shared" si="56"/>
        <v/>
      </c>
      <c r="I396" s="43" t="str">
        <f t="shared" si="57"/>
        <v/>
      </c>
      <c r="J396" s="45" t="str">
        <f t="shared" si="58"/>
        <v/>
      </c>
      <c r="K396" s="43" t="str">
        <f t="shared" si="59"/>
        <v/>
      </c>
      <c r="L396" s="43" t="str">
        <f>IF(A396="","",SUM($K$36:K396))</f>
        <v/>
      </c>
      <c r="N396" s="46"/>
    </row>
    <row r="397" spans="1:14" x14ac:dyDescent="0.2">
      <c r="A397" s="40" t="str">
        <f t="shared" si="50"/>
        <v/>
      </c>
      <c r="B397" s="41" t="str">
        <f t="shared" si="51"/>
        <v/>
      </c>
      <c r="C397" s="42" t="str">
        <f t="shared" si="52"/>
        <v/>
      </c>
      <c r="D397" s="43" t="str">
        <f t="shared" si="53"/>
        <v/>
      </c>
      <c r="E397" s="43" t="str">
        <f t="shared" si="54"/>
        <v/>
      </c>
      <c r="F397" s="43" t="str">
        <f t="shared" si="55"/>
        <v/>
      </c>
      <c r="G397" s="44"/>
      <c r="H397" s="43" t="str">
        <f t="shared" si="56"/>
        <v/>
      </c>
      <c r="I397" s="43" t="str">
        <f t="shared" si="57"/>
        <v/>
      </c>
      <c r="J397" s="45" t="str">
        <f t="shared" si="58"/>
        <v/>
      </c>
      <c r="K397" s="43" t="str">
        <f t="shared" si="59"/>
        <v/>
      </c>
      <c r="L397" s="43" t="str">
        <f>IF(A397="","",SUM($K$36:K397))</f>
        <v/>
      </c>
      <c r="N397" s="46"/>
    </row>
    <row r="398" spans="1:14" x14ac:dyDescent="0.2">
      <c r="A398" s="40" t="str">
        <f t="shared" si="50"/>
        <v/>
      </c>
      <c r="B398" s="41" t="str">
        <f t="shared" si="51"/>
        <v/>
      </c>
      <c r="C398" s="42" t="str">
        <f t="shared" si="52"/>
        <v/>
      </c>
      <c r="D398" s="43" t="str">
        <f t="shared" si="53"/>
        <v/>
      </c>
      <c r="E398" s="43" t="str">
        <f t="shared" si="54"/>
        <v/>
      </c>
      <c r="F398" s="43" t="str">
        <f t="shared" si="55"/>
        <v/>
      </c>
      <c r="G398" s="44"/>
      <c r="H398" s="43" t="str">
        <f t="shared" si="56"/>
        <v/>
      </c>
      <c r="I398" s="43" t="str">
        <f t="shared" si="57"/>
        <v/>
      </c>
      <c r="J398" s="45" t="str">
        <f t="shared" si="58"/>
        <v/>
      </c>
      <c r="K398" s="43" t="str">
        <f t="shared" si="59"/>
        <v/>
      </c>
      <c r="L398" s="43" t="str">
        <f>IF(A398="","",SUM($K$36:K398))</f>
        <v/>
      </c>
      <c r="N398" s="46"/>
    </row>
    <row r="399" spans="1:14" x14ac:dyDescent="0.2">
      <c r="A399" s="40" t="str">
        <f t="shared" si="50"/>
        <v/>
      </c>
      <c r="B399" s="41" t="str">
        <f t="shared" si="51"/>
        <v/>
      </c>
      <c r="C399" s="42" t="str">
        <f t="shared" si="52"/>
        <v/>
      </c>
      <c r="D399" s="43" t="str">
        <f t="shared" si="53"/>
        <v/>
      </c>
      <c r="E399" s="43" t="str">
        <f t="shared" si="54"/>
        <v/>
      </c>
      <c r="F399" s="43" t="str">
        <f t="shared" si="55"/>
        <v/>
      </c>
      <c r="G399" s="44"/>
      <c r="H399" s="43" t="str">
        <f t="shared" si="56"/>
        <v/>
      </c>
      <c r="I399" s="43" t="str">
        <f t="shared" si="57"/>
        <v/>
      </c>
      <c r="J399" s="45" t="str">
        <f t="shared" si="58"/>
        <v/>
      </c>
      <c r="K399" s="43" t="str">
        <f t="shared" si="59"/>
        <v/>
      </c>
      <c r="L399" s="43" t="str">
        <f>IF(A399="","",SUM($K$36:K399))</f>
        <v/>
      </c>
      <c r="N399" s="46"/>
    </row>
    <row r="400" spans="1:14" x14ac:dyDescent="0.2">
      <c r="A400" s="40" t="str">
        <f t="shared" si="50"/>
        <v/>
      </c>
      <c r="B400" s="41" t="str">
        <f t="shared" si="51"/>
        <v/>
      </c>
      <c r="C400" s="42" t="str">
        <f t="shared" si="52"/>
        <v/>
      </c>
      <c r="D400" s="43" t="str">
        <f t="shared" si="53"/>
        <v/>
      </c>
      <c r="E400" s="43" t="str">
        <f t="shared" si="54"/>
        <v/>
      </c>
      <c r="F400" s="43" t="str">
        <f t="shared" si="55"/>
        <v/>
      </c>
      <c r="G400" s="44"/>
      <c r="H400" s="43" t="str">
        <f t="shared" si="56"/>
        <v/>
      </c>
      <c r="I400" s="43" t="str">
        <f t="shared" si="57"/>
        <v/>
      </c>
      <c r="J400" s="45" t="str">
        <f t="shared" si="58"/>
        <v/>
      </c>
      <c r="K400" s="43" t="str">
        <f t="shared" si="59"/>
        <v/>
      </c>
      <c r="L400" s="43" t="str">
        <f>IF(A400="","",SUM($K$36:K400))</f>
        <v/>
      </c>
      <c r="N400" s="46"/>
    </row>
    <row r="401" spans="1:14" x14ac:dyDescent="0.2">
      <c r="A401" s="40" t="str">
        <f t="shared" si="50"/>
        <v/>
      </c>
      <c r="B401" s="41" t="str">
        <f t="shared" si="51"/>
        <v/>
      </c>
      <c r="C401" s="42" t="str">
        <f t="shared" si="52"/>
        <v/>
      </c>
      <c r="D401" s="43" t="str">
        <f t="shared" si="53"/>
        <v/>
      </c>
      <c r="E401" s="43" t="str">
        <f t="shared" si="54"/>
        <v/>
      </c>
      <c r="F401" s="43" t="str">
        <f t="shared" si="55"/>
        <v/>
      </c>
      <c r="G401" s="44"/>
      <c r="H401" s="43" t="str">
        <f t="shared" si="56"/>
        <v/>
      </c>
      <c r="I401" s="43" t="str">
        <f t="shared" si="57"/>
        <v/>
      </c>
      <c r="J401" s="45" t="str">
        <f t="shared" si="58"/>
        <v/>
      </c>
      <c r="K401" s="43" t="str">
        <f t="shared" si="59"/>
        <v/>
      </c>
      <c r="L401" s="43" t="str">
        <f>IF(A401="","",SUM($K$36:K401))</f>
        <v/>
      </c>
      <c r="N401" s="46"/>
    </row>
    <row r="402" spans="1:14" x14ac:dyDescent="0.2">
      <c r="A402" s="40" t="str">
        <f t="shared" si="50"/>
        <v/>
      </c>
      <c r="B402" s="41" t="str">
        <f t="shared" si="51"/>
        <v/>
      </c>
      <c r="C402" s="42" t="str">
        <f t="shared" si="52"/>
        <v/>
      </c>
      <c r="D402" s="43" t="str">
        <f t="shared" si="53"/>
        <v/>
      </c>
      <c r="E402" s="43" t="str">
        <f t="shared" si="54"/>
        <v/>
      </c>
      <c r="F402" s="43" t="str">
        <f t="shared" si="55"/>
        <v/>
      </c>
      <c r="G402" s="44"/>
      <c r="H402" s="43" t="str">
        <f t="shared" si="56"/>
        <v/>
      </c>
      <c r="I402" s="43" t="str">
        <f t="shared" si="57"/>
        <v/>
      </c>
      <c r="J402" s="45" t="str">
        <f t="shared" si="58"/>
        <v/>
      </c>
      <c r="K402" s="43" t="str">
        <f t="shared" si="59"/>
        <v/>
      </c>
      <c r="L402" s="43" t="str">
        <f>IF(A402="","",SUM($K$36:K402))</f>
        <v/>
      </c>
      <c r="N402" s="46"/>
    </row>
    <row r="403" spans="1:14" x14ac:dyDescent="0.2">
      <c r="A403" s="40" t="str">
        <f t="shared" si="50"/>
        <v/>
      </c>
      <c r="B403" s="41" t="str">
        <f t="shared" si="51"/>
        <v/>
      </c>
      <c r="C403" s="42" t="str">
        <f t="shared" si="52"/>
        <v/>
      </c>
      <c r="D403" s="43" t="str">
        <f t="shared" si="53"/>
        <v/>
      </c>
      <c r="E403" s="43" t="str">
        <f t="shared" si="54"/>
        <v/>
      </c>
      <c r="F403" s="43" t="str">
        <f t="shared" si="55"/>
        <v/>
      </c>
      <c r="G403" s="44"/>
      <c r="H403" s="43" t="str">
        <f t="shared" si="56"/>
        <v/>
      </c>
      <c r="I403" s="43" t="str">
        <f t="shared" si="57"/>
        <v/>
      </c>
      <c r="J403" s="45" t="str">
        <f t="shared" si="58"/>
        <v/>
      </c>
      <c r="K403" s="43" t="str">
        <f t="shared" si="59"/>
        <v/>
      </c>
      <c r="L403" s="43" t="str">
        <f>IF(A403="","",SUM($K$36:K403))</f>
        <v/>
      </c>
      <c r="N403" s="46"/>
    </row>
    <row r="404" spans="1:14" x14ac:dyDescent="0.2">
      <c r="A404" s="40" t="str">
        <f t="shared" si="50"/>
        <v/>
      </c>
      <c r="B404" s="41" t="str">
        <f t="shared" si="51"/>
        <v/>
      </c>
      <c r="C404" s="42" t="str">
        <f t="shared" si="52"/>
        <v/>
      </c>
      <c r="D404" s="43" t="str">
        <f t="shared" si="53"/>
        <v/>
      </c>
      <c r="E404" s="43" t="str">
        <f t="shared" si="54"/>
        <v/>
      </c>
      <c r="F404" s="43" t="str">
        <f t="shared" si="55"/>
        <v/>
      </c>
      <c r="G404" s="44"/>
      <c r="H404" s="43" t="str">
        <f t="shared" si="56"/>
        <v/>
      </c>
      <c r="I404" s="43" t="str">
        <f t="shared" si="57"/>
        <v/>
      </c>
      <c r="J404" s="45" t="str">
        <f t="shared" si="58"/>
        <v/>
      </c>
      <c r="K404" s="43" t="str">
        <f t="shared" si="59"/>
        <v/>
      </c>
      <c r="L404" s="43" t="str">
        <f>IF(A404="","",SUM($K$36:K404))</f>
        <v/>
      </c>
      <c r="N404" s="46"/>
    </row>
    <row r="405" spans="1:14" x14ac:dyDescent="0.2">
      <c r="A405" s="40" t="str">
        <f t="shared" si="50"/>
        <v/>
      </c>
      <c r="B405" s="41" t="str">
        <f t="shared" si="51"/>
        <v/>
      </c>
      <c r="C405" s="42" t="str">
        <f t="shared" si="52"/>
        <v/>
      </c>
      <c r="D405" s="43" t="str">
        <f t="shared" si="53"/>
        <v/>
      </c>
      <c r="E405" s="43" t="str">
        <f t="shared" si="54"/>
        <v/>
      </c>
      <c r="F405" s="43" t="str">
        <f t="shared" si="55"/>
        <v/>
      </c>
      <c r="G405" s="44"/>
      <c r="H405" s="43" t="str">
        <f t="shared" si="56"/>
        <v/>
      </c>
      <c r="I405" s="43" t="str">
        <f t="shared" si="57"/>
        <v/>
      </c>
      <c r="J405" s="45" t="str">
        <f t="shared" si="58"/>
        <v/>
      </c>
      <c r="K405" s="43" t="str">
        <f t="shared" si="59"/>
        <v/>
      </c>
      <c r="L405" s="43" t="str">
        <f>IF(A405="","",SUM($K$36:K405))</f>
        <v/>
      </c>
      <c r="N405" s="46"/>
    </row>
    <row r="406" spans="1:14" x14ac:dyDescent="0.2">
      <c r="A406" s="40" t="str">
        <f t="shared" si="50"/>
        <v/>
      </c>
      <c r="B406" s="41" t="str">
        <f t="shared" si="51"/>
        <v/>
      </c>
      <c r="C406" s="42" t="str">
        <f t="shared" si="52"/>
        <v/>
      </c>
      <c r="D406" s="43" t="str">
        <f t="shared" si="53"/>
        <v/>
      </c>
      <c r="E406" s="43" t="str">
        <f t="shared" si="54"/>
        <v/>
      </c>
      <c r="F406" s="43" t="str">
        <f t="shared" si="55"/>
        <v/>
      </c>
      <c r="G406" s="44"/>
      <c r="H406" s="43" t="str">
        <f t="shared" si="56"/>
        <v/>
      </c>
      <c r="I406" s="43" t="str">
        <f t="shared" si="57"/>
        <v/>
      </c>
      <c r="J406" s="45" t="str">
        <f t="shared" si="58"/>
        <v/>
      </c>
      <c r="K406" s="43" t="str">
        <f t="shared" si="59"/>
        <v/>
      </c>
      <c r="L406" s="43" t="str">
        <f>IF(A406="","",SUM($K$36:K406))</f>
        <v/>
      </c>
      <c r="N406" s="46"/>
    </row>
    <row r="407" spans="1:14" x14ac:dyDescent="0.2">
      <c r="A407" s="40" t="str">
        <f t="shared" si="50"/>
        <v/>
      </c>
      <c r="B407" s="41" t="str">
        <f t="shared" si="51"/>
        <v/>
      </c>
      <c r="C407" s="42" t="str">
        <f t="shared" si="52"/>
        <v/>
      </c>
      <c r="D407" s="43" t="str">
        <f t="shared" si="53"/>
        <v/>
      </c>
      <c r="E407" s="43" t="str">
        <f t="shared" si="54"/>
        <v/>
      </c>
      <c r="F407" s="43" t="str">
        <f t="shared" si="55"/>
        <v/>
      </c>
      <c r="G407" s="44"/>
      <c r="H407" s="43" t="str">
        <f t="shared" si="56"/>
        <v/>
      </c>
      <c r="I407" s="43" t="str">
        <f t="shared" si="57"/>
        <v/>
      </c>
      <c r="J407" s="45" t="str">
        <f t="shared" si="58"/>
        <v/>
      </c>
      <c r="K407" s="43" t="str">
        <f t="shared" si="59"/>
        <v/>
      </c>
      <c r="L407" s="43" t="str">
        <f>IF(A407="","",SUM($K$36:K407))</f>
        <v/>
      </c>
      <c r="N407" s="46"/>
    </row>
    <row r="408" spans="1:14" x14ac:dyDescent="0.2">
      <c r="A408" s="40" t="str">
        <f t="shared" si="50"/>
        <v/>
      </c>
      <c r="B408" s="41" t="str">
        <f t="shared" si="51"/>
        <v/>
      </c>
      <c r="C408" s="42" t="str">
        <f t="shared" si="52"/>
        <v/>
      </c>
      <c r="D408" s="43" t="str">
        <f t="shared" si="53"/>
        <v/>
      </c>
      <c r="E408" s="43" t="str">
        <f t="shared" si="54"/>
        <v/>
      </c>
      <c r="F408" s="43" t="str">
        <f t="shared" si="55"/>
        <v/>
      </c>
      <c r="G408" s="44"/>
      <c r="H408" s="43" t="str">
        <f t="shared" si="56"/>
        <v/>
      </c>
      <c r="I408" s="43" t="str">
        <f t="shared" si="57"/>
        <v/>
      </c>
      <c r="J408" s="45" t="str">
        <f t="shared" si="58"/>
        <v/>
      </c>
      <c r="K408" s="43" t="str">
        <f t="shared" si="59"/>
        <v/>
      </c>
      <c r="L408" s="43" t="str">
        <f>IF(A408="","",SUM($K$36:K408))</f>
        <v/>
      </c>
      <c r="N408" s="46"/>
    </row>
    <row r="409" spans="1:14" x14ac:dyDescent="0.2">
      <c r="A409" s="40" t="str">
        <f t="shared" si="50"/>
        <v/>
      </c>
      <c r="B409" s="41" t="str">
        <f t="shared" si="51"/>
        <v/>
      </c>
      <c r="C409" s="42" t="str">
        <f t="shared" si="52"/>
        <v/>
      </c>
      <c r="D409" s="43" t="str">
        <f t="shared" si="53"/>
        <v/>
      </c>
      <c r="E409" s="43" t="str">
        <f t="shared" si="54"/>
        <v/>
      </c>
      <c r="F409" s="43" t="str">
        <f t="shared" si="55"/>
        <v/>
      </c>
      <c r="G409" s="44"/>
      <c r="H409" s="43" t="str">
        <f t="shared" si="56"/>
        <v/>
      </c>
      <c r="I409" s="43" t="str">
        <f t="shared" si="57"/>
        <v/>
      </c>
      <c r="J409" s="45" t="str">
        <f t="shared" si="58"/>
        <v/>
      </c>
      <c r="K409" s="43" t="str">
        <f t="shared" si="59"/>
        <v/>
      </c>
      <c r="L409" s="43" t="str">
        <f>IF(A409="","",SUM($K$36:K409))</f>
        <v/>
      </c>
      <c r="N409" s="46"/>
    </row>
    <row r="410" spans="1:14" x14ac:dyDescent="0.2">
      <c r="A410" s="40" t="str">
        <f t="shared" si="50"/>
        <v/>
      </c>
      <c r="B410" s="41" t="str">
        <f t="shared" si="51"/>
        <v/>
      </c>
      <c r="C410" s="42" t="str">
        <f t="shared" si="52"/>
        <v/>
      </c>
      <c r="D410" s="43" t="str">
        <f t="shared" si="53"/>
        <v/>
      </c>
      <c r="E410" s="43" t="str">
        <f t="shared" si="54"/>
        <v/>
      </c>
      <c r="F410" s="43" t="str">
        <f t="shared" si="55"/>
        <v/>
      </c>
      <c r="G410" s="44"/>
      <c r="H410" s="43" t="str">
        <f t="shared" si="56"/>
        <v/>
      </c>
      <c r="I410" s="43" t="str">
        <f t="shared" si="57"/>
        <v/>
      </c>
      <c r="J410" s="45" t="str">
        <f t="shared" si="58"/>
        <v/>
      </c>
      <c r="K410" s="43" t="str">
        <f t="shared" si="59"/>
        <v/>
      </c>
      <c r="L410" s="43" t="str">
        <f>IF(A410="","",SUM($K$36:K410))</f>
        <v/>
      </c>
      <c r="N410" s="46"/>
    </row>
    <row r="411" spans="1:14" x14ac:dyDescent="0.2">
      <c r="A411" s="40" t="str">
        <f t="shared" si="50"/>
        <v/>
      </c>
      <c r="B411" s="41" t="str">
        <f t="shared" si="51"/>
        <v/>
      </c>
      <c r="C411" s="42" t="str">
        <f t="shared" si="52"/>
        <v/>
      </c>
      <c r="D411" s="43" t="str">
        <f t="shared" si="53"/>
        <v/>
      </c>
      <c r="E411" s="43" t="str">
        <f t="shared" si="54"/>
        <v/>
      </c>
      <c r="F411" s="43" t="str">
        <f t="shared" si="55"/>
        <v/>
      </c>
      <c r="G411" s="44"/>
      <c r="H411" s="43" t="str">
        <f t="shared" si="56"/>
        <v/>
      </c>
      <c r="I411" s="43" t="str">
        <f t="shared" si="57"/>
        <v/>
      </c>
      <c r="J411" s="45" t="str">
        <f t="shared" si="58"/>
        <v/>
      </c>
      <c r="K411" s="43" t="str">
        <f t="shared" si="59"/>
        <v/>
      </c>
      <c r="L411" s="43" t="str">
        <f>IF(A411="","",SUM($K$36:K411))</f>
        <v/>
      </c>
      <c r="N411" s="46"/>
    </row>
    <row r="412" spans="1:14" x14ac:dyDescent="0.2">
      <c r="A412" s="40" t="str">
        <f t="shared" si="50"/>
        <v/>
      </c>
      <c r="B412" s="41" t="str">
        <f t="shared" si="51"/>
        <v/>
      </c>
      <c r="C412" s="42" t="str">
        <f t="shared" si="52"/>
        <v/>
      </c>
      <c r="D412" s="43" t="str">
        <f t="shared" si="53"/>
        <v/>
      </c>
      <c r="E412" s="43" t="str">
        <f t="shared" si="54"/>
        <v/>
      </c>
      <c r="F412" s="43" t="str">
        <f t="shared" si="55"/>
        <v/>
      </c>
      <c r="G412" s="44"/>
      <c r="H412" s="43" t="str">
        <f t="shared" si="56"/>
        <v/>
      </c>
      <c r="I412" s="43" t="str">
        <f t="shared" si="57"/>
        <v/>
      </c>
      <c r="J412" s="45" t="str">
        <f t="shared" si="58"/>
        <v/>
      </c>
      <c r="K412" s="43" t="str">
        <f t="shared" si="59"/>
        <v/>
      </c>
      <c r="L412" s="43" t="str">
        <f>IF(A412="","",SUM($K$36:K412))</f>
        <v/>
      </c>
      <c r="N412" s="46"/>
    </row>
    <row r="413" spans="1:14" x14ac:dyDescent="0.2">
      <c r="A413" s="40" t="str">
        <f t="shared" si="50"/>
        <v/>
      </c>
      <c r="B413" s="41" t="str">
        <f t="shared" si="51"/>
        <v/>
      </c>
      <c r="C413" s="42" t="str">
        <f t="shared" si="52"/>
        <v/>
      </c>
      <c r="D413" s="43" t="str">
        <f t="shared" si="53"/>
        <v/>
      </c>
      <c r="E413" s="43" t="str">
        <f t="shared" si="54"/>
        <v/>
      </c>
      <c r="F413" s="43" t="str">
        <f t="shared" si="55"/>
        <v/>
      </c>
      <c r="G413" s="44"/>
      <c r="H413" s="43" t="str">
        <f t="shared" si="56"/>
        <v/>
      </c>
      <c r="I413" s="43" t="str">
        <f t="shared" si="57"/>
        <v/>
      </c>
      <c r="J413" s="45" t="str">
        <f t="shared" si="58"/>
        <v/>
      </c>
      <c r="K413" s="43" t="str">
        <f t="shared" si="59"/>
        <v/>
      </c>
      <c r="L413" s="43" t="str">
        <f>IF(A413="","",SUM($K$36:K413))</f>
        <v/>
      </c>
      <c r="N413" s="46"/>
    </row>
    <row r="414" spans="1:14" x14ac:dyDescent="0.2">
      <c r="A414" s="40" t="str">
        <f t="shared" si="50"/>
        <v/>
      </c>
      <c r="B414" s="41" t="str">
        <f t="shared" si="51"/>
        <v/>
      </c>
      <c r="C414" s="42" t="str">
        <f t="shared" si="52"/>
        <v/>
      </c>
      <c r="D414" s="43" t="str">
        <f t="shared" si="53"/>
        <v/>
      </c>
      <c r="E414" s="43" t="str">
        <f t="shared" si="54"/>
        <v/>
      </c>
      <c r="F414" s="43" t="str">
        <f t="shared" si="55"/>
        <v/>
      </c>
      <c r="G414" s="44"/>
      <c r="H414" s="43" t="str">
        <f t="shared" si="56"/>
        <v/>
      </c>
      <c r="I414" s="43" t="str">
        <f t="shared" si="57"/>
        <v/>
      </c>
      <c r="J414" s="45" t="str">
        <f t="shared" si="58"/>
        <v/>
      </c>
      <c r="K414" s="43" t="str">
        <f t="shared" si="59"/>
        <v/>
      </c>
      <c r="L414" s="43" t="str">
        <f>IF(A414="","",SUM($K$36:K414))</f>
        <v/>
      </c>
      <c r="N414" s="46"/>
    </row>
    <row r="415" spans="1:14" x14ac:dyDescent="0.2">
      <c r="A415" s="40" t="str">
        <f t="shared" si="50"/>
        <v/>
      </c>
      <c r="B415" s="41" t="str">
        <f t="shared" si="51"/>
        <v/>
      </c>
      <c r="C415" s="42" t="str">
        <f t="shared" si="52"/>
        <v/>
      </c>
      <c r="D415" s="43" t="str">
        <f t="shared" si="53"/>
        <v/>
      </c>
      <c r="E415" s="43" t="str">
        <f t="shared" si="54"/>
        <v/>
      </c>
      <c r="F415" s="43" t="str">
        <f t="shared" si="55"/>
        <v/>
      </c>
      <c r="G415" s="44"/>
      <c r="H415" s="43" t="str">
        <f t="shared" si="56"/>
        <v/>
      </c>
      <c r="I415" s="43" t="str">
        <f t="shared" si="57"/>
        <v/>
      </c>
      <c r="J415" s="45" t="str">
        <f t="shared" si="58"/>
        <v/>
      </c>
      <c r="K415" s="43" t="str">
        <f t="shared" si="59"/>
        <v/>
      </c>
      <c r="L415" s="43" t="str">
        <f>IF(A415="","",SUM($K$36:K415))</f>
        <v/>
      </c>
      <c r="N415" s="46"/>
    </row>
    <row r="416" spans="1:14" x14ac:dyDescent="0.2">
      <c r="A416" s="40" t="str">
        <f t="shared" si="50"/>
        <v/>
      </c>
      <c r="B416" s="41" t="str">
        <f t="shared" si="51"/>
        <v/>
      </c>
      <c r="C416" s="42" t="str">
        <f t="shared" si="52"/>
        <v/>
      </c>
      <c r="D416" s="43" t="str">
        <f t="shared" si="53"/>
        <v/>
      </c>
      <c r="E416" s="43" t="str">
        <f t="shared" si="54"/>
        <v/>
      </c>
      <c r="F416" s="43" t="str">
        <f t="shared" si="55"/>
        <v/>
      </c>
      <c r="G416" s="44"/>
      <c r="H416" s="43" t="str">
        <f t="shared" si="56"/>
        <v/>
      </c>
      <c r="I416" s="43" t="str">
        <f t="shared" si="57"/>
        <v/>
      </c>
      <c r="J416" s="45" t="str">
        <f t="shared" si="58"/>
        <v/>
      </c>
      <c r="K416" s="43" t="str">
        <f t="shared" si="59"/>
        <v/>
      </c>
      <c r="L416" s="43" t="str">
        <f>IF(A416="","",SUM($K$36:K416))</f>
        <v/>
      </c>
      <c r="N416" s="46"/>
    </row>
    <row r="417" spans="1:14" x14ac:dyDescent="0.2">
      <c r="A417" s="40" t="str">
        <f t="shared" si="50"/>
        <v/>
      </c>
      <c r="B417" s="41" t="str">
        <f t="shared" si="51"/>
        <v/>
      </c>
      <c r="C417" s="42" t="str">
        <f t="shared" si="52"/>
        <v/>
      </c>
      <c r="D417" s="43" t="str">
        <f t="shared" si="53"/>
        <v/>
      </c>
      <c r="E417" s="43" t="str">
        <f t="shared" si="54"/>
        <v/>
      </c>
      <c r="F417" s="43" t="str">
        <f t="shared" si="55"/>
        <v/>
      </c>
      <c r="G417" s="44"/>
      <c r="H417" s="43" t="str">
        <f t="shared" si="56"/>
        <v/>
      </c>
      <c r="I417" s="43" t="str">
        <f t="shared" si="57"/>
        <v/>
      </c>
      <c r="J417" s="45" t="str">
        <f t="shared" si="58"/>
        <v/>
      </c>
      <c r="K417" s="43" t="str">
        <f t="shared" si="59"/>
        <v/>
      </c>
      <c r="L417" s="43" t="str">
        <f>IF(A417="","",SUM($K$36:K417))</f>
        <v/>
      </c>
      <c r="N417" s="46"/>
    </row>
    <row r="418" spans="1:14" x14ac:dyDescent="0.2">
      <c r="A418" s="40" t="str">
        <f t="shared" si="50"/>
        <v/>
      </c>
      <c r="B418" s="41" t="str">
        <f t="shared" si="51"/>
        <v/>
      </c>
      <c r="C418" s="42" t="str">
        <f t="shared" si="52"/>
        <v/>
      </c>
      <c r="D418" s="43" t="str">
        <f t="shared" si="53"/>
        <v/>
      </c>
      <c r="E418" s="43" t="str">
        <f t="shared" si="54"/>
        <v/>
      </c>
      <c r="F418" s="43" t="str">
        <f t="shared" si="55"/>
        <v/>
      </c>
      <c r="G418" s="44"/>
      <c r="H418" s="43" t="str">
        <f t="shared" si="56"/>
        <v/>
      </c>
      <c r="I418" s="43" t="str">
        <f t="shared" si="57"/>
        <v/>
      </c>
      <c r="J418" s="45" t="str">
        <f t="shared" si="58"/>
        <v/>
      </c>
      <c r="K418" s="43" t="str">
        <f t="shared" si="59"/>
        <v/>
      </c>
      <c r="L418" s="43" t="str">
        <f>IF(A418="","",SUM($K$36:K418))</f>
        <v/>
      </c>
      <c r="N418" s="46"/>
    </row>
    <row r="419" spans="1:14" x14ac:dyDescent="0.2">
      <c r="A419" s="40" t="str">
        <f t="shared" si="50"/>
        <v/>
      </c>
      <c r="B419" s="41" t="str">
        <f t="shared" si="51"/>
        <v/>
      </c>
      <c r="C419" s="42" t="str">
        <f t="shared" si="52"/>
        <v/>
      </c>
      <c r="D419" s="43" t="str">
        <f t="shared" si="53"/>
        <v/>
      </c>
      <c r="E419" s="43" t="str">
        <f t="shared" si="54"/>
        <v/>
      </c>
      <c r="F419" s="43" t="str">
        <f t="shared" si="55"/>
        <v/>
      </c>
      <c r="G419" s="44"/>
      <c r="H419" s="43" t="str">
        <f t="shared" si="56"/>
        <v/>
      </c>
      <c r="I419" s="43" t="str">
        <f t="shared" si="57"/>
        <v/>
      </c>
      <c r="J419" s="45" t="str">
        <f t="shared" si="58"/>
        <v/>
      </c>
      <c r="K419" s="43" t="str">
        <f t="shared" si="59"/>
        <v/>
      </c>
      <c r="L419" s="43" t="str">
        <f>IF(A419="","",SUM($K$36:K419))</f>
        <v/>
      </c>
      <c r="N419" s="46"/>
    </row>
    <row r="420" spans="1:14" x14ac:dyDescent="0.2">
      <c r="A420" s="40" t="str">
        <f t="shared" ref="A420:A483" si="60">IF(I419="","",IF(OR(A419&gt;=nper,ROUND(I419,2)&lt;=0),"",A419+1))</f>
        <v/>
      </c>
      <c r="B420" s="41" t="str">
        <f t="shared" ref="B420:B483" si="61">IF(A420="","",IF(OR(periods_per_year=26,periods_per_year=52),IF(periods_per_year=26,IF(A420=1,fpdate,B419+14),IF(periods_per_year=52,IF(A420=1,fpdate,B419+7),"n/a")),IF(periods_per_year=24,DATE(YEAR(fpdate),MONTH(fpdate)+(A420-1)/2+IF(AND(DAY(fpdate)&gt;=15,MOD(A420,2)=0),1,0),IF(MOD(A420,2)=0,IF(DAY(fpdate)&gt;=15,DAY(fpdate)-14,DAY(fpdate)+14),DAY(fpdate))),IF(DAY(DATE(YEAR(fpdate),MONTH(fpdate)+A420-1,DAY(fpdate)))&lt;&gt;DAY(fpdate),DATE(YEAR(fpdate),MONTH(fpdate)+A420,0),DATE(YEAR(fpdate),MONTH(fpdate)+A420-1,DAY(fpdate))))))</f>
        <v/>
      </c>
      <c r="C420" s="42" t="str">
        <f t="shared" ref="C420:C483" si="62">IF(A420="","",IF(variable,IF(A420&lt;$L$6*periods_per_year,start_rate,IF($L$10&gt;=0,MIN($L$7,start_rate+$L$10*ROUNDUP((A420-$L$6*periods_per_year)/$L$9,0)),MAX($L$8,start_rate+$L$10*ROUNDUP((A420-$L$6*periods_per_year)/$L$9,0)))),start_rate))</f>
        <v/>
      </c>
      <c r="D420" s="43" t="str">
        <f t="shared" ref="D420:D483" si="63">IF(A420="","",ROUND((((1+C420/CP)^(CP/periods_per_year))-1)*I419,2))</f>
        <v/>
      </c>
      <c r="E420" s="43" t="str">
        <f t="shared" ref="E420:E483" si="64">IF(A420="","",IF(A420=nper,I419+D420,MIN(I419+D420,IF(C420=C419,E419,IF($D$10="Acc Bi-Weekly",ROUND((-PMT(((1+C420/CP)^(CP/12))-1,(nper-A420+1)*12/26,I419))/2,2),IF($D$10="Acc Weekly",ROUND((-PMT(((1+C420/CP)^(CP/12))-1,(nper-A420+1)*12/52,I419))/4,2),ROUND(-PMT(((1+C420/CP)^(CP/periods_per_year))-1,nper-A420+1,I419),2)))))))</f>
        <v/>
      </c>
      <c r="F420" s="43" t="str">
        <f t="shared" ref="F420:F483" si="65">IF(A420="","",IF(I419&lt;=E420,0,IF(IF(MOD(A420,int)=0,$D$20,0)+E420&gt;=I419+D420,I419+D420-E420,IF(MOD(A420,int)=0,$D$20,0)+IF(IF(MOD(A420,int)=0,$D$20,0)+IF(MOD(A420-$D$23,periods_per_year)=0,$D$22,0)+E420&lt;I419+D420,IF(MOD(A420-$D$23,periods_per_year)=0,$D$22,0),I419+D420-IF(MOD(A420,int)=0,$D$20,0)-E420))))</f>
        <v/>
      </c>
      <c r="G420" s="44"/>
      <c r="H420" s="43" t="str">
        <f t="shared" ref="H420:H483" si="66">IF(A420="","",E420-D420+G420+IF(F420="",0,F420))</f>
        <v/>
      </c>
      <c r="I420" s="43" t="str">
        <f t="shared" ref="I420:I483" si="67">IF(A420="","",I419-H420)</f>
        <v/>
      </c>
      <c r="J420" s="45" t="str">
        <f t="shared" ref="J420:J483" si="68">IF(A420="","",IF(MOD(A420,periods_per_year)=0,A420/periods_per_year,""))</f>
        <v/>
      </c>
      <c r="K420" s="43" t="str">
        <f t="shared" ref="K420:K483" si="69">IF(A420="","",$L$28*D420)</f>
        <v/>
      </c>
      <c r="L420" s="43" t="str">
        <f>IF(A420="","",SUM($K$36:K420))</f>
        <v/>
      </c>
      <c r="N420" s="46"/>
    </row>
    <row r="421" spans="1:14" x14ac:dyDescent="0.2">
      <c r="A421" s="40" t="str">
        <f t="shared" si="60"/>
        <v/>
      </c>
      <c r="B421" s="41" t="str">
        <f t="shared" si="61"/>
        <v/>
      </c>
      <c r="C421" s="42" t="str">
        <f t="shared" si="62"/>
        <v/>
      </c>
      <c r="D421" s="43" t="str">
        <f t="shared" si="63"/>
        <v/>
      </c>
      <c r="E421" s="43" t="str">
        <f t="shared" si="64"/>
        <v/>
      </c>
      <c r="F421" s="43" t="str">
        <f t="shared" si="65"/>
        <v/>
      </c>
      <c r="G421" s="44"/>
      <c r="H421" s="43" t="str">
        <f t="shared" si="66"/>
        <v/>
      </c>
      <c r="I421" s="43" t="str">
        <f t="shared" si="67"/>
        <v/>
      </c>
      <c r="J421" s="45" t="str">
        <f t="shared" si="68"/>
        <v/>
      </c>
      <c r="K421" s="43" t="str">
        <f t="shared" si="69"/>
        <v/>
      </c>
      <c r="L421" s="43" t="str">
        <f>IF(A421="","",SUM($K$36:K421))</f>
        <v/>
      </c>
      <c r="N421" s="46"/>
    </row>
    <row r="422" spans="1:14" x14ac:dyDescent="0.2">
      <c r="A422" s="40" t="str">
        <f t="shared" si="60"/>
        <v/>
      </c>
      <c r="B422" s="41" t="str">
        <f t="shared" si="61"/>
        <v/>
      </c>
      <c r="C422" s="42" t="str">
        <f t="shared" si="62"/>
        <v/>
      </c>
      <c r="D422" s="43" t="str">
        <f t="shared" si="63"/>
        <v/>
      </c>
      <c r="E422" s="43" t="str">
        <f t="shared" si="64"/>
        <v/>
      </c>
      <c r="F422" s="43" t="str">
        <f t="shared" si="65"/>
        <v/>
      </c>
      <c r="G422" s="44"/>
      <c r="H422" s="43" t="str">
        <f t="shared" si="66"/>
        <v/>
      </c>
      <c r="I422" s="43" t="str">
        <f t="shared" si="67"/>
        <v/>
      </c>
      <c r="J422" s="45" t="str">
        <f t="shared" si="68"/>
        <v/>
      </c>
      <c r="K422" s="43" t="str">
        <f t="shared" si="69"/>
        <v/>
      </c>
      <c r="L422" s="43" t="str">
        <f>IF(A422="","",SUM($K$36:K422))</f>
        <v/>
      </c>
      <c r="N422" s="46"/>
    </row>
    <row r="423" spans="1:14" x14ac:dyDescent="0.2">
      <c r="A423" s="40" t="str">
        <f t="shared" si="60"/>
        <v/>
      </c>
      <c r="B423" s="41" t="str">
        <f t="shared" si="61"/>
        <v/>
      </c>
      <c r="C423" s="42" t="str">
        <f t="shared" si="62"/>
        <v/>
      </c>
      <c r="D423" s="43" t="str">
        <f t="shared" si="63"/>
        <v/>
      </c>
      <c r="E423" s="43" t="str">
        <f t="shared" si="64"/>
        <v/>
      </c>
      <c r="F423" s="43" t="str">
        <f t="shared" si="65"/>
        <v/>
      </c>
      <c r="G423" s="44"/>
      <c r="H423" s="43" t="str">
        <f t="shared" si="66"/>
        <v/>
      </c>
      <c r="I423" s="43" t="str">
        <f t="shared" si="67"/>
        <v/>
      </c>
      <c r="J423" s="45" t="str">
        <f t="shared" si="68"/>
        <v/>
      </c>
      <c r="K423" s="43" t="str">
        <f t="shared" si="69"/>
        <v/>
      </c>
      <c r="L423" s="43" t="str">
        <f>IF(A423="","",SUM($K$36:K423))</f>
        <v/>
      </c>
      <c r="N423" s="46"/>
    </row>
    <row r="424" spans="1:14" x14ac:dyDescent="0.2">
      <c r="A424" s="40" t="str">
        <f t="shared" si="60"/>
        <v/>
      </c>
      <c r="B424" s="41" t="str">
        <f t="shared" si="61"/>
        <v/>
      </c>
      <c r="C424" s="42" t="str">
        <f t="shared" si="62"/>
        <v/>
      </c>
      <c r="D424" s="43" t="str">
        <f t="shared" si="63"/>
        <v/>
      </c>
      <c r="E424" s="43" t="str">
        <f t="shared" si="64"/>
        <v/>
      </c>
      <c r="F424" s="43" t="str">
        <f t="shared" si="65"/>
        <v/>
      </c>
      <c r="G424" s="44"/>
      <c r="H424" s="43" t="str">
        <f t="shared" si="66"/>
        <v/>
      </c>
      <c r="I424" s="43" t="str">
        <f t="shared" si="67"/>
        <v/>
      </c>
      <c r="J424" s="45" t="str">
        <f t="shared" si="68"/>
        <v/>
      </c>
      <c r="K424" s="43" t="str">
        <f t="shared" si="69"/>
        <v/>
      </c>
      <c r="L424" s="43" t="str">
        <f>IF(A424="","",SUM($K$36:K424))</f>
        <v/>
      </c>
      <c r="N424" s="46"/>
    </row>
    <row r="425" spans="1:14" x14ac:dyDescent="0.2">
      <c r="A425" s="40" t="str">
        <f t="shared" si="60"/>
        <v/>
      </c>
      <c r="B425" s="41" t="str">
        <f t="shared" si="61"/>
        <v/>
      </c>
      <c r="C425" s="42" t="str">
        <f t="shared" si="62"/>
        <v/>
      </c>
      <c r="D425" s="43" t="str">
        <f t="shared" si="63"/>
        <v/>
      </c>
      <c r="E425" s="43" t="str">
        <f t="shared" si="64"/>
        <v/>
      </c>
      <c r="F425" s="43" t="str">
        <f t="shared" si="65"/>
        <v/>
      </c>
      <c r="G425" s="44"/>
      <c r="H425" s="43" t="str">
        <f t="shared" si="66"/>
        <v/>
      </c>
      <c r="I425" s="43" t="str">
        <f t="shared" si="67"/>
        <v/>
      </c>
      <c r="J425" s="45" t="str">
        <f t="shared" si="68"/>
        <v/>
      </c>
      <c r="K425" s="43" t="str">
        <f t="shared" si="69"/>
        <v/>
      </c>
      <c r="L425" s="43" t="str">
        <f>IF(A425="","",SUM($K$36:K425))</f>
        <v/>
      </c>
      <c r="N425" s="46"/>
    </row>
    <row r="426" spans="1:14" x14ac:dyDescent="0.2">
      <c r="A426" s="40" t="str">
        <f t="shared" si="60"/>
        <v/>
      </c>
      <c r="B426" s="41" t="str">
        <f t="shared" si="61"/>
        <v/>
      </c>
      <c r="C426" s="42" t="str">
        <f t="shared" si="62"/>
        <v/>
      </c>
      <c r="D426" s="43" t="str">
        <f t="shared" si="63"/>
        <v/>
      </c>
      <c r="E426" s="43" t="str">
        <f t="shared" si="64"/>
        <v/>
      </c>
      <c r="F426" s="43" t="str">
        <f t="shared" si="65"/>
        <v/>
      </c>
      <c r="G426" s="44"/>
      <c r="H426" s="43" t="str">
        <f t="shared" si="66"/>
        <v/>
      </c>
      <c r="I426" s="43" t="str">
        <f t="shared" si="67"/>
        <v/>
      </c>
      <c r="J426" s="45" t="str">
        <f t="shared" si="68"/>
        <v/>
      </c>
      <c r="K426" s="43" t="str">
        <f t="shared" si="69"/>
        <v/>
      </c>
      <c r="L426" s="43" t="str">
        <f>IF(A426="","",SUM($K$36:K426))</f>
        <v/>
      </c>
      <c r="N426" s="46"/>
    </row>
    <row r="427" spans="1:14" x14ac:dyDescent="0.2">
      <c r="A427" s="40" t="str">
        <f t="shared" si="60"/>
        <v/>
      </c>
      <c r="B427" s="41" t="str">
        <f t="shared" si="61"/>
        <v/>
      </c>
      <c r="C427" s="42" t="str">
        <f t="shared" si="62"/>
        <v/>
      </c>
      <c r="D427" s="43" t="str">
        <f t="shared" si="63"/>
        <v/>
      </c>
      <c r="E427" s="43" t="str">
        <f t="shared" si="64"/>
        <v/>
      </c>
      <c r="F427" s="43" t="str">
        <f t="shared" si="65"/>
        <v/>
      </c>
      <c r="G427" s="44"/>
      <c r="H427" s="43" t="str">
        <f t="shared" si="66"/>
        <v/>
      </c>
      <c r="I427" s="43" t="str">
        <f t="shared" si="67"/>
        <v/>
      </c>
      <c r="J427" s="45" t="str">
        <f t="shared" si="68"/>
        <v/>
      </c>
      <c r="K427" s="43" t="str">
        <f t="shared" si="69"/>
        <v/>
      </c>
      <c r="L427" s="43" t="str">
        <f>IF(A427="","",SUM($K$36:K427))</f>
        <v/>
      </c>
      <c r="N427" s="46"/>
    </row>
    <row r="428" spans="1:14" x14ac:dyDescent="0.2">
      <c r="A428" s="40" t="str">
        <f t="shared" si="60"/>
        <v/>
      </c>
      <c r="B428" s="41" t="str">
        <f t="shared" si="61"/>
        <v/>
      </c>
      <c r="C428" s="42" t="str">
        <f t="shared" si="62"/>
        <v/>
      </c>
      <c r="D428" s="43" t="str">
        <f t="shared" si="63"/>
        <v/>
      </c>
      <c r="E428" s="43" t="str">
        <f t="shared" si="64"/>
        <v/>
      </c>
      <c r="F428" s="43" t="str">
        <f t="shared" si="65"/>
        <v/>
      </c>
      <c r="G428" s="44"/>
      <c r="H428" s="43" t="str">
        <f t="shared" si="66"/>
        <v/>
      </c>
      <c r="I428" s="43" t="str">
        <f t="shared" si="67"/>
        <v/>
      </c>
      <c r="J428" s="45" t="str">
        <f t="shared" si="68"/>
        <v/>
      </c>
      <c r="K428" s="43" t="str">
        <f t="shared" si="69"/>
        <v/>
      </c>
      <c r="L428" s="43" t="str">
        <f>IF(A428="","",SUM($K$36:K428))</f>
        <v/>
      </c>
      <c r="N428" s="46"/>
    </row>
    <row r="429" spans="1:14" x14ac:dyDescent="0.2">
      <c r="A429" s="40" t="str">
        <f t="shared" si="60"/>
        <v/>
      </c>
      <c r="B429" s="41" t="str">
        <f t="shared" si="61"/>
        <v/>
      </c>
      <c r="C429" s="42" t="str">
        <f t="shared" si="62"/>
        <v/>
      </c>
      <c r="D429" s="43" t="str">
        <f t="shared" si="63"/>
        <v/>
      </c>
      <c r="E429" s="43" t="str">
        <f t="shared" si="64"/>
        <v/>
      </c>
      <c r="F429" s="43" t="str">
        <f t="shared" si="65"/>
        <v/>
      </c>
      <c r="G429" s="44"/>
      <c r="H429" s="43" t="str">
        <f t="shared" si="66"/>
        <v/>
      </c>
      <c r="I429" s="43" t="str">
        <f t="shared" si="67"/>
        <v/>
      </c>
      <c r="J429" s="45" t="str">
        <f t="shared" si="68"/>
        <v/>
      </c>
      <c r="K429" s="43" t="str">
        <f t="shared" si="69"/>
        <v/>
      </c>
      <c r="L429" s="43" t="str">
        <f>IF(A429="","",SUM($K$36:K429))</f>
        <v/>
      </c>
      <c r="N429" s="46"/>
    </row>
    <row r="430" spans="1:14" x14ac:dyDescent="0.2">
      <c r="A430" s="40" t="str">
        <f t="shared" si="60"/>
        <v/>
      </c>
      <c r="B430" s="41" t="str">
        <f t="shared" si="61"/>
        <v/>
      </c>
      <c r="C430" s="42" t="str">
        <f t="shared" si="62"/>
        <v/>
      </c>
      <c r="D430" s="43" t="str">
        <f t="shared" si="63"/>
        <v/>
      </c>
      <c r="E430" s="43" t="str">
        <f t="shared" si="64"/>
        <v/>
      </c>
      <c r="F430" s="43" t="str">
        <f t="shared" si="65"/>
        <v/>
      </c>
      <c r="G430" s="44"/>
      <c r="H430" s="43" t="str">
        <f t="shared" si="66"/>
        <v/>
      </c>
      <c r="I430" s="43" t="str">
        <f t="shared" si="67"/>
        <v/>
      </c>
      <c r="J430" s="45" t="str">
        <f t="shared" si="68"/>
        <v/>
      </c>
      <c r="K430" s="43" t="str">
        <f t="shared" si="69"/>
        <v/>
      </c>
      <c r="L430" s="43" t="str">
        <f>IF(A430="","",SUM($K$36:K430))</f>
        <v/>
      </c>
      <c r="N430" s="46"/>
    </row>
    <row r="431" spans="1:14" x14ac:dyDescent="0.2">
      <c r="A431" s="40" t="str">
        <f t="shared" si="60"/>
        <v/>
      </c>
      <c r="B431" s="41" t="str">
        <f t="shared" si="61"/>
        <v/>
      </c>
      <c r="C431" s="42" t="str">
        <f t="shared" si="62"/>
        <v/>
      </c>
      <c r="D431" s="43" t="str">
        <f t="shared" si="63"/>
        <v/>
      </c>
      <c r="E431" s="43" t="str">
        <f t="shared" si="64"/>
        <v/>
      </c>
      <c r="F431" s="43" t="str">
        <f t="shared" si="65"/>
        <v/>
      </c>
      <c r="G431" s="44"/>
      <c r="H431" s="43" t="str">
        <f t="shared" si="66"/>
        <v/>
      </c>
      <c r="I431" s="43" t="str">
        <f t="shared" si="67"/>
        <v/>
      </c>
      <c r="J431" s="45" t="str">
        <f t="shared" si="68"/>
        <v/>
      </c>
      <c r="K431" s="43" t="str">
        <f t="shared" si="69"/>
        <v/>
      </c>
      <c r="L431" s="43" t="str">
        <f>IF(A431="","",SUM($K$36:K431))</f>
        <v/>
      </c>
      <c r="N431" s="46"/>
    </row>
    <row r="432" spans="1:14" x14ac:dyDescent="0.2">
      <c r="A432" s="40" t="str">
        <f t="shared" si="60"/>
        <v/>
      </c>
      <c r="B432" s="41" t="str">
        <f t="shared" si="61"/>
        <v/>
      </c>
      <c r="C432" s="42" t="str">
        <f t="shared" si="62"/>
        <v/>
      </c>
      <c r="D432" s="43" t="str">
        <f t="shared" si="63"/>
        <v/>
      </c>
      <c r="E432" s="43" t="str">
        <f t="shared" si="64"/>
        <v/>
      </c>
      <c r="F432" s="43" t="str">
        <f t="shared" si="65"/>
        <v/>
      </c>
      <c r="G432" s="44"/>
      <c r="H432" s="43" t="str">
        <f t="shared" si="66"/>
        <v/>
      </c>
      <c r="I432" s="43" t="str">
        <f t="shared" si="67"/>
        <v/>
      </c>
      <c r="J432" s="45" t="str">
        <f t="shared" si="68"/>
        <v/>
      </c>
      <c r="K432" s="43" t="str">
        <f t="shared" si="69"/>
        <v/>
      </c>
      <c r="L432" s="43" t="str">
        <f>IF(A432="","",SUM($K$36:K432))</f>
        <v/>
      </c>
      <c r="N432" s="46"/>
    </row>
    <row r="433" spans="1:14" x14ac:dyDescent="0.2">
      <c r="A433" s="40" t="str">
        <f t="shared" si="60"/>
        <v/>
      </c>
      <c r="B433" s="41" t="str">
        <f t="shared" si="61"/>
        <v/>
      </c>
      <c r="C433" s="42" t="str">
        <f t="shared" si="62"/>
        <v/>
      </c>
      <c r="D433" s="43" t="str">
        <f t="shared" si="63"/>
        <v/>
      </c>
      <c r="E433" s="43" t="str">
        <f t="shared" si="64"/>
        <v/>
      </c>
      <c r="F433" s="43" t="str">
        <f t="shared" si="65"/>
        <v/>
      </c>
      <c r="G433" s="44"/>
      <c r="H433" s="43" t="str">
        <f t="shared" si="66"/>
        <v/>
      </c>
      <c r="I433" s="43" t="str">
        <f t="shared" si="67"/>
        <v/>
      </c>
      <c r="J433" s="45" t="str">
        <f t="shared" si="68"/>
        <v/>
      </c>
      <c r="K433" s="43" t="str">
        <f t="shared" si="69"/>
        <v/>
      </c>
      <c r="L433" s="43" t="str">
        <f>IF(A433="","",SUM($K$36:K433))</f>
        <v/>
      </c>
      <c r="N433" s="46"/>
    </row>
    <row r="434" spans="1:14" x14ac:dyDescent="0.2">
      <c r="A434" s="40" t="str">
        <f t="shared" si="60"/>
        <v/>
      </c>
      <c r="B434" s="41" t="str">
        <f t="shared" si="61"/>
        <v/>
      </c>
      <c r="C434" s="42" t="str">
        <f t="shared" si="62"/>
        <v/>
      </c>
      <c r="D434" s="43" t="str">
        <f t="shared" si="63"/>
        <v/>
      </c>
      <c r="E434" s="43" t="str">
        <f t="shared" si="64"/>
        <v/>
      </c>
      <c r="F434" s="43" t="str">
        <f t="shared" si="65"/>
        <v/>
      </c>
      <c r="G434" s="44"/>
      <c r="H434" s="43" t="str">
        <f t="shared" si="66"/>
        <v/>
      </c>
      <c r="I434" s="43" t="str">
        <f t="shared" si="67"/>
        <v/>
      </c>
      <c r="J434" s="45" t="str">
        <f t="shared" si="68"/>
        <v/>
      </c>
      <c r="K434" s="43" t="str">
        <f t="shared" si="69"/>
        <v/>
      </c>
      <c r="L434" s="43" t="str">
        <f>IF(A434="","",SUM($K$36:K434))</f>
        <v/>
      </c>
      <c r="N434" s="46"/>
    </row>
    <row r="435" spans="1:14" x14ac:dyDescent="0.2">
      <c r="A435" s="40" t="str">
        <f t="shared" si="60"/>
        <v/>
      </c>
      <c r="B435" s="41" t="str">
        <f t="shared" si="61"/>
        <v/>
      </c>
      <c r="C435" s="42" t="str">
        <f t="shared" si="62"/>
        <v/>
      </c>
      <c r="D435" s="43" t="str">
        <f t="shared" si="63"/>
        <v/>
      </c>
      <c r="E435" s="43" t="str">
        <f t="shared" si="64"/>
        <v/>
      </c>
      <c r="F435" s="43" t="str">
        <f t="shared" si="65"/>
        <v/>
      </c>
      <c r="G435" s="44"/>
      <c r="H435" s="43" t="str">
        <f t="shared" si="66"/>
        <v/>
      </c>
      <c r="I435" s="43" t="str">
        <f t="shared" si="67"/>
        <v/>
      </c>
      <c r="J435" s="45" t="str">
        <f t="shared" si="68"/>
        <v/>
      </c>
      <c r="K435" s="43" t="str">
        <f t="shared" si="69"/>
        <v/>
      </c>
      <c r="L435" s="43" t="str">
        <f>IF(A435="","",SUM($K$36:K435))</f>
        <v/>
      </c>
      <c r="N435" s="46"/>
    </row>
    <row r="436" spans="1:14" x14ac:dyDescent="0.2">
      <c r="A436" s="40" t="str">
        <f t="shared" si="60"/>
        <v/>
      </c>
      <c r="B436" s="41" t="str">
        <f t="shared" si="61"/>
        <v/>
      </c>
      <c r="C436" s="42" t="str">
        <f t="shared" si="62"/>
        <v/>
      </c>
      <c r="D436" s="43" t="str">
        <f t="shared" si="63"/>
        <v/>
      </c>
      <c r="E436" s="43" t="str">
        <f t="shared" si="64"/>
        <v/>
      </c>
      <c r="F436" s="43" t="str">
        <f t="shared" si="65"/>
        <v/>
      </c>
      <c r="G436" s="44"/>
      <c r="H436" s="43" t="str">
        <f t="shared" si="66"/>
        <v/>
      </c>
      <c r="I436" s="43" t="str">
        <f t="shared" si="67"/>
        <v/>
      </c>
      <c r="J436" s="45" t="str">
        <f t="shared" si="68"/>
        <v/>
      </c>
      <c r="K436" s="43" t="str">
        <f t="shared" si="69"/>
        <v/>
      </c>
      <c r="L436" s="43" t="str">
        <f>IF(A436="","",SUM($K$36:K436))</f>
        <v/>
      </c>
      <c r="N436" s="46"/>
    </row>
    <row r="437" spans="1:14" x14ac:dyDescent="0.2">
      <c r="A437" s="40" t="str">
        <f t="shared" si="60"/>
        <v/>
      </c>
      <c r="B437" s="41" t="str">
        <f t="shared" si="61"/>
        <v/>
      </c>
      <c r="C437" s="42" t="str">
        <f t="shared" si="62"/>
        <v/>
      </c>
      <c r="D437" s="43" t="str">
        <f t="shared" si="63"/>
        <v/>
      </c>
      <c r="E437" s="43" t="str">
        <f t="shared" si="64"/>
        <v/>
      </c>
      <c r="F437" s="43" t="str">
        <f t="shared" si="65"/>
        <v/>
      </c>
      <c r="G437" s="44"/>
      <c r="H437" s="43" t="str">
        <f t="shared" si="66"/>
        <v/>
      </c>
      <c r="I437" s="43" t="str">
        <f t="shared" si="67"/>
        <v/>
      </c>
      <c r="J437" s="45" t="str">
        <f t="shared" si="68"/>
        <v/>
      </c>
      <c r="K437" s="43" t="str">
        <f t="shared" si="69"/>
        <v/>
      </c>
      <c r="L437" s="43" t="str">
        <f>IF(A437="","",SUM($K$36:K437))</f>
        <v/>
      </c>
      <c r="N437" s="46"/>
    </row>
    <row r="438" spans="1:14" x14ac:dyDescent="0.2">
      <c r="A438" s="40" t="str">
        <f t="shared" si="60"/>
        <v/>
      </c>
      <c r="B438" s="41" t="str">
        <f t="shared" si="61"/>
        <v/>
      </c>
      <c r="C438" s="42" t="str">
        <f t="shared" si="62"/>
        <v/>
      </c>
      <c r="D438" s="43" t="str">
        <f t="shared" si="63"/>
        <v/>
      </c>
      <c r="E438" s="43" t="str">
        <f t="shared" si="64"/>
        <v/>
      </c>
      <c r="F438" s="43" t="str">
        <f t="shared" si="65"/>
        <v/>
      </c>
      <c r="G438" s="44"/>
      <c r="H438" s="43" t="str">
        <f t="shared" si="66"/>
        <v/>
      </c>
      <c r="I438" s="43" t="str">
        <f t="shared" si="67"/>
        <v/>
      </c>
      <c r="J438" s="45" t="str">
        <f t="shared" si="68"/>
        <v/>
      </c>
      <c r="K438" s="43" t="str">
        <f t="shared" si="69"/>
        <v/>
      </c>
      <c r="L438" s="43" t="str">
        <f>IF(A438="","",SUM($K$36:K438))</f>
        <v/>
      </c>
      <c r="N438" s="46"/>
    </row>
    <row r="439" spans="1:14" x14ac:dyDescent="0.2">
      <c r="A439" s="40" t="str">
        <f t="shared" si="60"/>
        <v/>
      </c>
      <c r="B439" s="41" t="str">
        <f t="shared" si="61"/>
        <v/>
      </c>
      <c r="C439" s="42" t="str">
        <f t="shared" si="62"/>
        <v/>
      </c>
      <c r="D439" s="43" t="str">
        <f t="shared" si="63"/>
        <v/>
      </c>
      <c r="E439" s="43" t="str">
        <f t="shared" si="64"/>
        <v/>
      </c>
      <c r="F439" s="43" t="str">
        <f t="shared" si="65"/>
        <v/>
      </c>
      <c r="G439" s="44"/>
      <c r="H439" s="43" t="str">
        <f t="shared" si="66"/>
        <v/>
      </c>
      <c r="I439" s="43" t="str">
        <f t="shared" si="67"/>
        <v/>
      </c>
      <c r="J439" s="45" t="str">
        <f t="shared" si="68"/>
        <v/>
      </c>
      <c r="K439" s="43" t="str">
        <f t="shared" si="69"/>
        <v/>
      </c>
      <c r="L439" s="43" t="str">
        <f>IF(A439="","",SUM($K$36:K439))</f>
        <v/>
      </c>
      <c r="N439" s="46"/>
    </row>
    <row r="440" spans="1:14" x14ac:dyDescent="0.2">
      <c r="A440" s="40" t="str">
        <f t="shared" si="60"/>
        <v/>
      </c>
      <c r="B440" s="41" t="str">
        <f t="shared" si="61"/>
        <v/>
      </c>
      <c r="C440" s="42" t="str">
        <f t="shared" si="62"/>
        <v/>
      </c>
      <c r="D440" s="43" t="str">
        <f t="shared" si="63"/>
        <v/>
      </c>
      <c r="E440" s="43" t="str">
        <f t="shared" si="64"/>
        <v/>
      </c>
      <c r="F440" s="43" t="str">
        <f t="shared" si="65"/>
        <v/>
      </c>
      <c r="G440" s="44"/>
      <c r="H440" s="43" t="str">
        <f t="shared" si="66"/>
        <v/>
      </c>
      <c r="I440" s="43" t="str">
        <f t="shared" si="67"/>
        <v/>
      </c>
      <c r="J440" s="45" t="str">
        <f t="shared" si="68"/>
        <v/>
      </c>
      <c r="K440" s="43" t="str">
        <f t="shared" si="69"/>
        <v/>
      </c>
      <c r="L440" s="43" t="str">
        <f>IF(A440="","",SUM($K$36:K440))</f>
        <v/>
      </c>
      <c r="N440" s="46"/>
    </row>
    <row r="441" spans="1:14" x14ac:dyDescent="0.2">
      <c r="A441" s="40" t="str">
        <f t="shared" si="60"/>
        <v/>
      </c>
      <c r="B441" s="41" t="str">
        <f t="shared" si="61"/>
        <v/>
      </c>
      <c r="C441" s="42" t="str">
        <f t="shared" si="62"/>
        <v/>
      </c>
      <c r="D441" s="43" t="str">
        <f t="shared" si="63"/>
        <v/>
      </c>
      <c r="E441" s="43" t="str">
        <f t="shared" si="64"/>
        <v/>
      </c>
      <c r="F441" s="43" t="str">
        <f t="shared" si="65"/>
        <v/>
      </c>
      <c r="G441" s="44"/>
      <c r="H441" s="43" t="str">
        <f t="shared" si="66"/>
        <v/>
      </c>
      <c r="I441" s="43" t="str">
        <f t="shared" si="67"/>
        <v/>
      </c>
      <c r="J441" s="45" t="str">
        <f t="shared" si="68"/>
        <v/>
      </c>
      <c r="K441" s="43" t="str">
        <f t="shared" si="69"/>
        <v/>
      </c>
      <c r="L441" s="43" t="str">
        <f>IF(A441="","",SUM($K$36:K441))</f>
        <v/>
      </c>
      <c r="N441" s="46"/>
    </row>
    <row r="442" spans="1:14" x14ac:dyDescent="0.2">
      <c r="A442" s="40" t="str">
        <f t="shared" si="60"/>
        <v/>
      </c>
      <c r="B442" s="41" t="str">
        <f t="shared" si="61"/>
        <v/>
      </c>
      <c r="C442" s="42" t="str">
        <f t="shared" si="62"/>
        <v/>
      </c>
      <c r="D442" s="43" t="str">
        <f t="shared" si="63"/>
        <v/>
      </c>
      <c r="E442" s="43" t="str">
        <f t="shared" si="64"/>
        <v/>
      </c>
      <c r="F442" s="43" t="str">
        <f t="shared" si="65"/>
        <v/>
      </c>
      <c r="G442" s="44"/>
      <c r="H442" s="43" t="str">
        <f t="shared" si="66"/>
        <v/>
      </c>
      <c r="I442" s="43" t="str">
        <f t="shared" si="67"/>
        <v/>
      </c>
      <c r="J442" s="45" t="str">
        <f t="shared" si="68"/>
        <v/>
      </c>
      <c r="K442" s="43" t="str">
        <f t="shared" si="69"/>
        <v/>
      </c>
      <c r="L442" s="43" t="str">
        <f>IF(A442="","",SUM($K$36:K442))</f>
        <v/>
      </c>
      <c r="N442" s="46"/>
    </row>
    <row r="443" spans="1:14" x14ac:dyDescent="0.2">
      <c r="A443" s="40" t="str">
        <f t="shared" si="60"/>
        <v/>
      </c>
      <c r="B443" s="41" t="str">
        <f t="shared" si="61"/>
        <v/>
      </c>
      <c r="C443" s="42" t="str">
        <f t="shared" si="62"/>
        <v/>
      </c>
      <c r="D443" s="43" t="str">
        <f t="shared" si="63"/>
        <v/>
      </c>
      <c r="E443" s="43" t="str">
        <f t="shared" si="64"/>
        <v/>
      </c>
      <c r="F443" s="43" t="str">
        <f t="shared" si="65"/>
        <v/>
      </c>
      <c r="G443" s="44"/>
      <c r="H443" s="43" t="str">
        <f t="shared" si="66"/>
        <v/>
      </c>
      <c r="I443" s="43" t="str">
        <f t="shared" si="67"/>
        <v/>
      </c>
      <c r="J443" s="45" t="str">
        <f t="shared" si="68"/>
        <v/>
      </c>
      <c r="K443" s="43" t="str">
        <f t="shared" si="69"/>
        <v/>
      </c>
      <c r="L443" s="43" t="str">
        <f>IF(A443="","",SUM($K$36:K443))</f>
        <v/>
      </c>
      <c r="N443" s="46"/>
    </row>
    <row r="444" spans="1:14" x14ac:dyDescent="0.2">
      <c r="A444" s="40" t="str">
        <f t="shared" si="60"/>
        <v/>
      </c>
      <c r="B444" s="41" t="str">
        <f t="shared" si="61"/>
        <v/>
      </c>
      <c r="C444" s="42" t="str">
        <f t="shared" si="62"/>
        <v/>
      </c>
      <c r="D444" s="43" t="str">
        <f t="shared" si="63"/>
        <v/>
      </c>
      <c r="E444" s="43" t="str">
        <f t="shared" si="64"/>
        <v/>
      </c>
      <c r="F444" s="43" t="str">
        <f t="shared" si="65"/>
        <v/>
      </c>
      <c r="G444" s="44"/>
      <c r="H444" s="43" t="str">
        <f t="shared" si="66"/>
        <v/>
      </c>
      <c r="I444" s="43" t="str">
        <f t="shared" si="67"/>
        <v/>
      </c>
      <c r="J444" s="45" t="str">
        <f t="shared" si="68"/>
        <v/>
      </c>
      <c r="K444" s="43" t="str">
        <f t="shared" si="69"/>
        <v/>
      </c>
      <c r="L444" s="43" t="str">
        <f>IF(A444="","",SUM($K$36:K444))</f>
        <v/>
      </c>
      <c r="N444" s="46"/>
    </row>
    <row r="445" spans="1:14" x14ac:dyDescent="0.2">
      <c r="A445" s="40" t="str">
        <f t="shared" si="60"/>
        <v/>
      </c>
      <c r="B445" s="41" t="str">
        <f t="shared" si="61"/>
        <v/>
      </c>
      <c r="C445" s="42" t="str">
        <f t="shared" si="62"/>
        <v/>
      </c>
      <c r="D445" s="43" t="str">
        <f t="shared" si="63"/>
        <v/>
      </c>
      <c r="E445" s="43" t="str">
        <f t="shared" si="64"/>
        <v/>
      </c>
      <c r="F445" s="43" t="str">
        <f t="shared" si="65"/>
        <v/>
      </c>
      <c r="G445" s="44"/>
      <c r="H445" s="43" t="str">
        <f t="shared" si="66"/>
        <v/>
      </c>
      <c r="I445" s="43" t="str">
        <f t="shared" si="67"/>
        <v/>
      </c>
      <c r="J445" s="45" t="str">
        <f t="shared" si="68"/>
        <v/>
      </c>
      <c r="K445" s="43" t="str">
        <f t="shared" si="69"/>
        <v/>
      </c>
      <c r="L445" s="43" t="str">
        <f>IF(A445="","",SUM($K$36:K445))</f>
        <v/>
      </c>
      <c r="N445" s="46"/>
    </row>
    <row r="446" spans="1:14" x14ac:dyDescent="0.2">
      <c r="A446" s="40" t="str">
        <f t="shared" si="60"/>
        <v/>
      </c>
      <c r="B446" s="41" t="str">
        <f t="shared" si="61"/>
        <v/>
      </c>
      <c r="C446" s="42" t="str">
        <f t="shared" si="62"/>
        <v/>
      </c>
      <c r="D446" s="43" t="str">
        <f t="shared" si="63"/>
        <v/>
      </c>
      <c r="E446" s="43" t="str">
        <f t="shared" si="64"/>
        <v/>
      </c>
      <c r="F446" s="43" t="str">
        <f t="shared" si="65"/>
        <v/>
      </c>
      <c r="G446" s="44"/>
      <c r="H446" s="43" t="str">
        <f t="shared" si="66"/>
        <v/>
      </c>
      <c r="I446" s="43" t="str">
        <f t="shared" si="67"/>
        <v/>
      </c>
      <c r="J446" s="45" t="str">
        <f t="shared" si="68"/>
        <v/>
      </c>
      <c r="K446" s="43" t="str">
        <f t="shared" si="69"/>
        <v/>
      </c>
      <c r="L446" s="43" t="str">
        <f>IF(A446="","",SUM($K$36:K446))</f>
        <v/>
      </c>
      <c r="N446" s="46"/>
    </row>
    <row r="447" spans="1:14" x14ac:dyDescent="0.2">
      <c r="A447" s="40" t="str">
        <f t="shared" si="60"/>
        <v/>
      </c>
      <c r="B447" s="41" t="str">
        <f t="shared" si="61"/>
        <v/>
      </c>
      <c r="C447" s="42" t="str">
        <f t="shared" si="62"/>
        <v/>
      </c>
      <c r="D447" s="43" t="str">
        <f t="shared" si="63"/>
        <v/>
      </c>
      <c r="E447" s="43" t="str">
        <f t="shared" si="64"/>
        <v/>
      </c>
      <c r="F447" s="43" t="str">
        <f t="shared" si="65"/>
        <v/>
      </c>
      <c r="G447" s="44"/>
      <c r="H447" s="43" t="str">
        <f t="shared" si="66"/>
        <v/>
      </c>
      <c r="I447" s="43" t="str">
        <f t="shared" si="67"/>
        <v/>
      </c>
      <c r="J447" s="45" t="str">
        <f t="shared" si="68"/>
        <v/>
      </c>
      <c r="K447" s="43" t="str">
        <f t="shared" si="69"/>
        <v/>
      </c>
      <c r="L447" s="43" t="str">
        <f>IF(A447="","",SUM($K$36:K447))</f>
        <v/>
      </c>
      <c r="N447" s="46"/>
    </row>
    <row r="448" spans="1:14" x14ac:dyDescent="0.2">
      <c r="A448" s="40" t="str">
        <f t="shared" si="60"/>
        <v/>
      </c>
      <c r="B448" s="41" t="str">
        <f t="shared" si="61"/>
        <v/>
      </c>
      <c r="C448" s="42" t="str">
        <f t="shared" si="62"/>
        <v/>
      </c>
      <c r="D448" s="43" t="str">
        <f t="shared" si="63"/>
        <v/>
      </c>
      <c r="E448" s="43" t="str">
        <f t="shared" si="64"/>
        <v/>
      </c>
      <c r="F448" s="43" t="str">
        <f t="shared" si="65"/>
        <v/>
      </c>
      <c r="G448" s="44"/>
      <c r="H448" s="43" t="str">
        <f t="shared" si="66"/>
        <v/>
      </c>
      <c r="I448" s="43" t="str">
        <f t="shared" si="67"/>
        <v/>
      </c>
      <c r="J448" s="45" t="str">
        <f t="shared" si="68"/>
        <v/>
      </c>
      <c r="K448" s="43" t="str">
        <f t="shared" si="69"/>
        <v/>
      </c>
      <c r="L448" s="43" t="str">
        <f>IF(A448="","",SUM($K$36:K448))</f>
        <v/>
      </c>
      <c r="N448" s="46"/>
    </row>
    <row r="449" spans="1:14" x14ac:dyDescent="0.2">
      <c r="A449" s="40" t="str">
        <f t="shared" si="60"/>
        <v/>
      </c>
      <c r="B449" s="41" t="str">
        <f t="shared" si="61"/>
        <v/>
      </c>
      <c r="C449" s="42" t="str">
        <f t="shared" si="62"/>
        <v/>
      </c>
      <c r="D449" s="43" t="str">
        <f t="shared" si="63"/>
        <v/>
      </c>
      <c r="E449" s="43" t="str">
        <f t="shared" si="64"/>
        <v/>
      </c>
      <c r="F449" s="43" t="str">
        <f t="shared" si="65"/>
        <v/>
      </c>
      <c r="G449" s="44"/>
      <c r="H449" s="43" t="str">
        <f t="shared" si="66"/>
        <v/>
      </c>
      <c r="I449" s="43" t="str">
        <f t="shared" si="67"/>
        <v/>
      </c>
      <c r="J449" s="45" t="str">
        <f t="shared" si="68"/>
        <v/>
      </c>
      <c r="K449" s="43" t="str">
        <f t="shared" si="69"/>
        <v/>
      </c>
      <c r="L449" s="43" t="str">
        <f>IF(A449="","",SUM($K$36:K449))</f>
        <v/>
      </c>
      <c r="N449" s="46"/>
    </row>
    <row r="450" spans="1:14" x14ac:dyDescent="0.2">
      <c r="A450" s="40" t="str">
        <f t="shared" si="60"/>
        <v/>
      </c>
      <c r="B450" s="41" t="str">
        <f t="shared" si="61"/>
        <v/>
      </c>
      <c r="C450" s="42" t="str">
        <f t="shared" si="62"/>
        <v/>
      </c>
      <c r="D450" s="43" t="str">
        <f t="shared" si="63"/>
        <v/>
      </c>
      <c r="E450" s="43" t="str">
        <f t="shared" si="64"/>
        <v/>
      </c>
      <c r="F450" s="43" t="str">
        <f t="shared" si="65"/>
        <v/>
      </c>
      <c r="G450" s="44"/>
      <c r="H450" s="43" t="str">
        <f t="shared" si="66"/>
        <v/>
      </c>
      <c r="I450" s="43" t="str">
        <f t="shared" si="67"/>
        <v/>
      </c>
      <c r="J450" s="45" t="str">
        <f t="shared" si="68"/>
        <v/>
      </c>
      <c r="K450" s="43" t="str">
        <f t="shared" si="69"/>
        <v/>
      </c>
      <c r="L450" s="43" t="str">
        <f>IF(A450="","",SUM($K$36:K450))</f>
        <v/>
      </c>
      <c r="N450" s="46"/>
    </row>
    <row r="451" spans="1:14" x14ac:dyDescent="0.2">
      <c r="A451" s="40" t="str">
        <f t="shared" si="60"/>
        <v/>
      </c>
      <c r="B451" s="41" t="str">
        <f t="shared" si="61"/>
        <v/>
      </c>
      <c r="C451" s="42" t="str">
        <f t="shared" si="62"/>
        <v/>
      </c>
      <c r="D451" s="43" t="str">
        <f t="shared" si="63"/>
        <v/>
      </c>
      <c r="E451" s="43" t="str">
        <f t="shared" si="64"/>
        <v/>
      </c>
      <c r="F451" s="43" t="str">
        <f t="shared" si="65"/>
        <v/>
      </c>
      <c r="G451" s="44"/>
      <c r="H451" s="43" t="str">
        <f t="shared" si="66"/>
        <v/>
      </c>
      <c r="I451" s="43" t="str">
        <f t="shared" si="67"/>
        <v/>
      </c>
      <c r="J451" s="45" t="str">
        <f t="shared" si="68"/>
        <v/>
      </c>
      <c r="K451" s="43" t="str">
        <f t="shared" si="69"/>
        <v/>
      </c>
      <c r="L451" s="43" t="str">
        <f>IF(A451="","",SUM($K$36:K451))</f>
        <v/>
      </c>
      <c r="N451" s="46"/>
    </row>
    <row r="452" spans="1:14" x14ac:dyDescent="0.2">
      <c r="A452" s="40" t="str">
        <f t="shared" si="60"/>
        <v/>
      </c>
      <c r="B452" s="41" t="str">
        <f t="shared" si="61"/>
        <v/>
      </c>
      <c r="C452" s="42" t="str">
        <f t="shared" si="62"/>
        <v/>
      </c>
      <c r="D452" s="43" t="str">
        <f t="shared" si="63"/>
        <v/>
      </c>
      <c r="E452" s="43" t="str">
        <f t="shared" si="64"/>
        <v/>
      </c>
      <c r="F452" s="43" t="str">
        <f t="shared" si="65"/>
        <v/>
      </c>
      <c r="G452" s="44"/>
      <c r="H452" s="43" t="str">
        <f t="shared" si="66"/>
        <v/>
      </c>
      <c r="I452" s="43" t="str">
        <f t="shared" si="67"/>
        <v/>
      </c>
      <c r="J452" s="45" t="str">
        <f t="shared" si="68"/>
        <v/>
      </c>
      <c r="K452" s="43" t="str">
        <f t="shared" si="69"/>
        <v/>
      </c>
      <c r="L452" s="43" t="str">
        <f>IF(A452="","",SUM($K$36:K452))</f>
        <v/>
      </c>
      <c r="N452" s="46"/>
    </row>
    <row r="453" spans="1:14" x14ac:dyDescent="0.2">
      <c r="A453" s="40" t="str">
        <f t="shared" si="60"/>
        <v/>
      </c>
      <c r="B453" s="41" t="str">
        <f t="shared" si="61"/>
        <v/>
      </c>
      <c r="C453" s="42" t="str">
        <f t="shared" si="62"/>
        <v/>
      </c>
      <c r="D453" s="43" t="str">
        <f t="shared" si="63"/>
        <v/>
      </c>
      <c r="E453" s="43" t="str">
        <f t="shared" si="64"/>
        <v/>
      </c>
      <c r="F453" s="43" t="str">
        <f t="shared" si="65"/>
        <v/>
      </c>
      <c r="G453" s="44"/>
      <c r="H453" s="43" t="str">
        <f t="shared" si="66"/>
        <v/>
      </c>
      <c r="I453" s="43" t="str">
        <f t="shared" si="67"/>
        <v/>
      </c>
      <c r="J453" s="45" t="str">
        <f t="shared" si="68"/>
        <v/>
      </c>
      <c r="K453" s="43" t="str">
        <f t="shared" si="69"/>
        <v/>
      </c>
      <c r="L453" s="43" t="str">
        <f>IF(A453="","",SUM($K$36:K453))</f>
        <v/>
      </c>
      <c r="N453" s="46"/>
    </row>
    <row r="454" spans="1:14" x14ac:dyDescent="0.2">
      <c r="A454" s="40" t="str">
        <f t="shared" si="60"/>
        <v/>
      </c>
      <c r="B454" s="41" t="str">
        <f t="shared" si="61"/>
        <v/>
      </c>
      <c r="C454" s="42" t="str">
        <f t="shared" si="62"/>
        <v/>
      </c>
      <c r="D454" s="43" t="str">
        <f t="shared" si="63"/>
        <v/>
      </c>
      <c r="E454" s="43" t="str">
        <f t="shared" si="64"/>
        <v/>
      </c>
      <c r="F454" s="43" t="str">
        <f t="shared" si="65"/>
        <v/>
      </c>
      <c r="G454" s="44"/>
      <c r="H454" s="43" t="str">
        <f t="shared" si="66"/>
        <v/>
      </c>
      <c r="I454" s="43" t="str">
        <f t="shared" si="67"/>
        <v/>
      </c>
      <c r="J454" s="45" t="str">
        <f t="shared" si="68"/>
        <v/>
      </c>
      <c r="K454" s="43" t="str">
        <f t="shared" si="69"/>
        <v/>
      </c>
      <c r="L454" s="43" t="str">
        <f>IF(A454="","",SUM($K$36:K454))</f>
        <v/>
      </c>
      <c r="N454" s="46"/>
    </row>
    <row r="455" spans="1:14" x14ac:dyDescent="0.2">
      <c r="A455" s="40" t="str">
        <f t="shared" si="60"/>
        <v/>
      </c>
      <c r="B455" s="41" t="str">
        <f t="shared" si="61"/>
        <v/>
      </c>
      <c r="C455" s="42" t="str">
        <f t="shared" si="62"/>
        <v/>
      </c>
      <c r="D455" s="43" t="str">
        <f t="shared" si="63"/>
        <v/>
      </c>
      <c r="E455" s="43" t="str">
        <f t="shared" si="64"/>
        <v/>
      </c>
      <c r="F455" s="43" t="str">
        <f t="shared" si="65"/>
        <v/>
      </c>
      <c r="G455" s="44"/>
      <c r="H455" s="43" t="str">
        <f t="shared" si="66"/>
        <v/>
      </c>
      <c r="I455" s="43" t="str">
        <f t="shared" si="67"/>
        <v/>
      </c>
      <c r="J455" s="45" t="str">
        <f t="shared" si="68"/>
        <v/>
      </c>
      <c r="K455" s="43" t="str">
        <f t="shared" si="69"/>
        <v/>
      </c>
      <c r="L455" s="43" t="str">
        <f>IF(A455="","",SUM($K$36:K455))</f>
        <v/>
      </c>
      <c r="N455" s="46"/>
    </row>
    <row r="456" spans="1:14" x14ac:dyDescent="0.2">
      <c r="A456" s="40" t="str">
        <f t="shared" si="60"/>
        <v/>
      </c>
      <c r="B456" s="41" t="str">
        <f t="shared" si="61"/>
        <v/>
      </c>
      <c r="C456" s="42" t="str">
        <f t="shared" si="62"/>
        <v/>
      </c>
      <c r="D456" s="43" t="str">
        <f t="shared" si="63"/>
        <v/>
      </c>
      <c r="E456" s="43" t="str">
        <f t="shared" si="64"/>
        <v/>
      </c>
      <c r="F456" s="43" t="str">
        <f t="shared" si="65"/>
        <v/>
      </c>
      <c r="G456" s="44"/>
      <c r="H456" s="43" t="str">
        <f t="shared" si="66"/>
        <v/>
      </c>
      <c r="I456" s="43" t="str">
        <f t="shared" si="67"/>
        <v/>
      </c>
      <c r="J456" s="45" t="str">
        <f t="shared" si="68"/>
        <v/>
      </c>
      <c r="K456" s="43" t="str">
        <f t="shared" si="69"/>
        <v/>
      </c>
      <c r="L456" s="43" t="str">
        <f>IF(A456="","",SUM($K$36:K456))</f>
        <v/>
      </c>
      <c r="N456" s="46"/>
    </row>
    <row r="457" spans="1:14" x14ac:dyDescent="0.2">
      <c r="A457" s="40" t="str">
        <f t="shared" si="60"/>
        <v/>
      </c>
      <c r="B457" s="41" t="str">
        <f t="shared" si="61"/>
        <v/>
      </c>
      <c r="C457" s="42" t="str">
        <f t="shared" si="62"/>
        <v/>
      </c>
      <c r="D457" s="43" t="str">
        <f t="shared" si="63"/>
        <v/>
      </c>
      <c r="E457" s="43" t="str">
        <f t="shared" si="64"/>
        <v/>
      </c>
      <c r="F457" s="43" t="str">
        <f t="shared" si="65"/>
        <v/>
      </c>
      <c r="G457" s="44"/>
      <c r="H457" s="43" t="str">
        <f t="shared" si="66"/>
        <v/>
      </c>
      <c r="I457" s="43" t="str">
        <f t="shared" si="67"/>
        <v/>
      </c>
      <c r="J457" s="45" t="str">
        <f t="shared" si="68"/>
        <v/>
      </c>
      <c r="K457" s="43" t="str">
        <f t="shared" si="69"/>
        <v/>
      </c>
      <c r="L457" s="43" t="str">
        <f>IF(A457="","",SUM($K$36:K457))</f>
        <v/>
      </c>
      <c r="N457" s="46"/>
    </row>
    <row r="458" spans="1:14" x14ac:dyDescent="0.2">
      <c r="A458" s="40" t="str">
        <f t="shared" si="60"/>
        <v/>
      </c>
      <c r="B458" s="41" t="str">
        <f t="shared" si="61"/>
        <v/>
      </c>
      <c r="C458" s="42" t="str">
        <f t="shared" si="62"/>
        <v/>
      </c>
      <c r="D458" s="43" t="str">
        <f t="shared" si="63"/>
        <v/>
      </c>
      <c r="E458" s="43" t="str">
        <f t="shared" si="64"/>
        <v/>
      </c>
      <c r="F458" s="43" t="str">
        <f t="shared" si="65"/>
        <v/>
      </c>
      <c r="G458" s="44"/>
      <c r="H458" s="43" t="str">
        <f t="shared" si="66"/>
        <v/>
      </c>
      <c r="I458" s="43" t="str">
        <f t="shared" si="67"/>
        <v/>
      </c>
      <c r="J458" s="45" t="str">
        <f t="shared" si="68"/>
        <v/>
      </c>
      <c r="K458" s="43" t="str">
        <f t="shared" si="69"/>
        <v/>
      </c>
      <c r="L458" s="43" t="str">
        <f>IF(A458="","",SUM($K$36:K458))</f>
        <v/>
      </c>
      <c r="N458" s="46"/>
    </row>
    <row r="459" spans="1:14" x14ac:dyDescent="0.2">
      <c r="A459" s="40" t="str">
        <f t="shared" si="60"/>
        <v/>
      </c>
      <c r="B459" s="41" t="str">
        <f t="shared" si="61"/>
        <v/>
      </c>
      <c r="C459" s="42" t="str">
        <f t="shared" si="62"/>
        <v/>
      </c>
      <c r="D459" s="43" t="str">
        <f t="shared" si="63"/>
        <v/>
      </c>
      <c r="E459" s="43" t="str">
        <f t="shared" si="64"/>
        <v/>
      </c>
      <c r="F459" s="43" t="str">
        <f t="shared" si="65"/>
        <v/>
      </c>
      <c r="G459" s="44"/>
      <c r="H459" s="43" t="str">
        <f t="shared" si="66"/>
        <v/>
      </c>
      <c r="I459" s="43" t="str">
        <f t="shared" si="67"/>
        <v/>
      </c>
      <c r="J459" s="45" t="str">
        <f t="shared" si="68"/>
        <v/>
      </c>
      <c r="K459" s="43" t="str">
        <f t="shared" si="69"/>
        <v/>
      </c>
      <c r="L459" s="43" t="str">
        <f>IF(A459="","",SUM($K$36:K459))</f>
        <v/>
      </c>
      <c r="N459" s="46"/>
    </row>
    <row r="460" spans="1:14" x14ac:dyDescent="0.2">
      <c r="A460" s="40" t="str">
        <f t="shared" si="60"/>
        <v/>
      </c>
      <c r="B460" s="41" t="str">
        <f t="shared" si="61"/>
        <v/>
      </c>
      <c r="C460" s="42" t="str">
        <f t="shared" si="62"/>
        <v/>
      </c>
      <c r="D460" s="43" t="str">
        <f t="shared" si="63"/>
        <v/>
      </c>
      <c r="E460" s="43" t="str">
        <f t="shared" si="64"/>
        <v/>
      </c>
      <c r="F460" s="43" t="str">
        <f t="shared" si="65"/>
        <v/>
      </c>
      <c r="G460" s="44"/>
      <c r="H460" s="43" t="str">
        <f t="shared" si="66"/>
        <v/>
      </c>
      <c r="I460" s="43" t="str">
        <f t="shared" si="67"/>
        <v/>
      </c>
      <c r="J460" s="45" t="str">
        <f t="shared" si="68"/>
        <v/>
      </c>
      <c r="K460" s="43" t="str">
        <f t="shared" si="69"/>
        <v/>
      </c>
      <c r="L460" s="43" t="str">
        <f>IF(A460="","",SUM($K$36:K460))</f>
        <v/>
      </c>
      <c r="N460" s="46"/>
    </row>
    <row r="461" spans="1:14" x14ac:dyDescent="0.2">
      <c r="A461" s="40" t="str">
        <f t="shared" si="60"/>
        <v/>
      </c>
      <c r="B461" s="41" t="str">
        <f t="shared" si="61"/>
        <v/>
      </c>
      <c r="C461" s="42" t="str">
        <f t="shared" si="62"/>
        <v/>
      </c>
      <c r="D461" s="43" t="str">
        <f t="shared" si="63"/>
        <v/>
      </c>
      <c r="E461" s="43" t="str">
        <f t="shared" si="64"/>
        <v/>
      </c>
      <c r="F461" s="43" t="str">
        <f t="shared" si="65"/>
        <v/>
      </c>
      <c r="G461" s="44"/>
      <c r="H461" s="43" t="str">
        <f t="shared" si="66"/>
        <v/>
      </c>
      <c r="I461" s="43" t="str">
        <f t="shared" si="67"/>
        <v/>
      </c>
      <c r="J461" s="45" t="str">
        <f t="shared" si="68"/>
        <v/>
      </c>
      <c r="K461" s="43" t="str">
        <f t="shared" si="69"/>
        <v/>
      </c>
      <c r="L461" s="43" t="str">
        <f>IF(A461="","",SUM($K$36:K461))</f>
        <v/>
      </c>
      <c r="N461" s="46"/>
    </row>
    <row r="462" spans="1:14" x14ac:dyDescent="0.2">
      <c r="A462" s="40" t="str">
        <f t="shared" si="60"/>
        <v/>
      </c>
      <c r="B462" s="41" t="str">
        <f t="shared" si="61"/>
        <v/>
      </c>
      <c r="C462" s="42" t="str">
        <f t="shared" si="62"/>
        <v/>
      </c>
      <c r="D462" s="43" t="str">
        <f t="shared" si="63"/>
        <v/>
      </c>
      <c r="E462" s="43" t="str">
        <f t="shared" si="64"/>
        <v/>
      </c>
      <c r="F462" s="43" t="str">
        <f t="shared" si="65"/>
        <v/>
      </c>
      <c r="G462" s="44"/>
      <c r="H462" s="43" t="str">
        <f t="shared" si="66"/>
        <v/>
      </c>
      <c r="I462" s="43" t="str">
        <f t="shared" si="67"/>
        <v/>
      </c>
      <c r="J462" s="45" t="str">
        <f t="shared" si="68"/>
        <v/>
      </c>
      <c r="K462" s="43" t="str">
        <f t="shared" si="69"/>
        <v/>
      </c>
      <c r="L462" s="43" t="str">
        <f>IF(A462="","",SUM($K$36:K462))</f>
        <v/>
      </c>
      <c r="N462" s="46"/>
    </row>
    <row r="463" spans="1:14" x14ac:dyDescent="0.2">
      <c r="A463" s="40" t="str">
        <f t="shared" si="60"/>
        <v/>
      </c>
      <c r="B463" s="41" t="str">
        <f t="shared" si="61"/>
        <v/>
      </c>
      <c r="C463" s="42" t="str">
        <f t="shared" si="62"/>
        <v/>
      </c>
      <c r="D463" s="43" t="str">
        <f t="shared" si="63"/>
        <v/>
      </c>
      <c r="E463" s="43" t="str">
        <f t="shared" si="64"/>
        <v/>
      </c>
      <c r="F463" s="43" t="str">
        <f t="shared" si="65"/>
        <v/>
      </c>
      <c r="G463" s="44"/>
      <c r="H463" s="43" t="str">
        <f t="shared" si="66"/>
        <v/>
      </c>
      <c r="I463" s="43" t="str">
        <f t="shared" si="67"/>
        <v/>
      </c>
      <c r="J463" s="45" t="str">
        <f t="shared" si="68"/>
        <v/>
      </c>
      <c r="K463" s="43" t="str">
        <f t="shared" si="69"/>
        <v/>
      </c>
      <c r="L463" s="43" t="str">
        <f>IF(A463="","",SUM($K$36:K463))</f>
        <v/>
      </c>
      <c r="N463" s="46"/>
    </row>
    <row r="464" spans="1:14" x14ac:dyDescent="0.2">
      <c r="A464" s="40" t="str">
        <f t="shared" si="60"/>
        <v/>
      </c>
      <c r="B464" s="41" t="str">
        <f t="shared" si="61"/>
        <v/>
      </c>
      <c r="C464" s="42" t="str">
        <f t="shared" si="62"/>
        <v/>
      </c>
      <c r="D464" s="43" t="str">
        <f t="shared" si="63"/>
        <v/>
      </c>
      <c r="E464" s="43" t="str">
        <f t="shared" si="64"/>
        <v/>
      </c>
      <c r="F464" s="43" t="str">
        <f t="shared" si="65"/>
        <v/>
      </c>
      <c r="G464" s="44"/>
      <c r="H464" s="43" t="str">
        <f t="shared" si="66"/>
        <v/>
      </c>
      <c r="I464" s="43" t="str">
        <f t="shared" si="67"/>
        <v/>
      </c>
      <c r="J464" s="45" t="str">
        <f t="shared" si="68"/>
        <v/>
      </c>
      <c r="K464" s="43" t="str">
        <f t="shared" si="69"/>
        <v/>
      </c>
      <c r="L464" s="43" t="str">
        <f>IF(A464="","",SUM($K$36:K464))</f>
        <v/>
      </c>
      <c r="N464" s="46"/>
    </row>
    <row r="465" spans="1:14" x14ac:dyDescent="0.2">
      <c r="A465" s="40" t="str">
        <f t="shared" si="60"/>
        <v/>
      </c>
      <c r="B465" s="41" t="str">
        <f t="shared" si="61"/>
        <v/>
      </c>
      <c r="C465" s="42" t="str">
        <f t="shared" si="62"/>
        <v/>
      </c>
      <c r="D465" s="43" t="str">
        <f t="shared" si="63"/>
        <v/>
      </c>
      <c r="E465" s="43" t="str">
        <f t="shared" si="64"/>
        <v/>
      </c>
      <c r="F465" s="43" t="str">
        <f t="shared" si="65"/>
        <v/>
      </c>
      <c r="G465" s="44"/>
      <c r="H465" s="43" t="str">
        <f t="shared" si="66"/>
        <v/>
      </c>
      <c r="I465" s="43" t="str">
        <f t="shared" si="67"/>
        <v/>
      </c>
      <c r="J465" s="45" t="str">
        <f t="shared" si="68"/>
        <v/>
      </c>
      <c r="K465" s="43" t="str">
        <f t="shared" si="69"/>
        <v/>
      </c>
      <c r="L465" s="43" t="str">
        <f>IF(A465="","",SUM($K$36:K465))</f>
        <v/>
      </c>
      <c r="N465" s="46"/>
    </row>
    <row r="466" spans="1:14" x14ac:dyDescent="0.2">
      <c r="A466" s="40" t="str">
        <f t="shared" si="60"/>
        <v/>
      </c>
      <c r="B466" s="41" t="str">
        <f t="shared" si="61"/>
        <v/>
      </c>
      <c r="C466" s="42" t="str">
        <f t="shared" si="62"/>
        <v/>
      </c>
      <c r="D466" s="43" t="str">
        <f t="shared" si="63"/>
        <v/>
      </c>
      <c r="E466" s="43" t="str">
        <f t="shared" si="64"/>
        <v/>
      </c>
      <c r="F466" s="43" t="str">
        <f t="shared" si="65"/>
        <v/>
      </c>
      <c r="G466" s="44"/>
      <c r="H466" s="43" t="str">
        <f t="shared" si="66"/>
        <v/>
      </c>
      <c r="I466" s="43" t="str">
        <f t="shared" si="67"/>
        <v/>
      </c>
      <c r="J466" s="45" t="str">
        <f t="shared" si="68"/>
        <v/>
      </c>
      <c r="K466" s="43" t="str">
        <f t="shared" si="69"/>
        <v/>
      </c>
      <c r="L466" s="43" t="str">
        <f>IF(A466="","",SUM($K$36:K466))</f>
        <v/>
      </c>
    </row>
    <row r="467" spans="1:14" x14ac:dyDescent="0.2">
      <c r="A467" s="40" t="str">
        <f t="shared" si="60"/>
        <v/>
      </c>
      <c r="B467" s="41" t="str">
        <f t="shared" si="61"/>
        <v/>
      </c>
      <c r="C467" s="42" t="str">
        <f t="shared" si="62"/>
        <v/>
      </c>
      <c r="D467" s="43" t="str">
        <f t="shared" si="63"/>
        <v/>
      </c>
      <c r="E467" s="43" t="str">
        <f t="shared" si="64"/>
        <v/>
      </c>
      <c r="F467" s="43" t="str">
        <f t="shared" si="65"/>
        <v/>
      </c>
      <c r="G467" s="44"/>
      <c r="H467" s="43" t="str">
        <f t="shared" si="66"/>
        <v/>
      </c>
      <c r="I467" s="43" t="str">
        <f t="shared" si="67"/>
        <v/>
      </c>
      <c r="J467" s="45" t="str">
        <f t="shared" si="68"/>
        <v/>
      </c>
      <c r="K467" s="43" t="str">
        <f t="shared" si="69"/>
        <v/>
      </c>
      <c r="L467" s="43" t="str">
        <f>IF(A467="","",SUM($K$36:K467))</f>
        <v/>
      </c>
    </row>
    <row r="468" spans="1:14" x14ac:dyDescent="0.2">
      <c r="A468" s="40" t="str">
        <f t="shared" si="60"/>
        <v/>
      </c>
      <c r="B468" s="41" t="str">
        <f t="shared" si="61"/>
        <v/>
      </c>
      <c r="C468" s="42" t="str">
        <f t="shared" si="62"/>
        <v/>
      </c>
      <c r="D468" s="43" t="str">
        <f t="shared" si="63"/>
        <v/>
      </c>
      <c r="E468" s="43" t="str">
        <f t="shared" si="64"/>
        <v/>
      </c>
      <c r="F468" s="43" t="str">
        <f t="shared" si="65"/>
        <v/>
      </c>
      <c r="G468" s="44"/>
      <c r="H468" s="43" t="str">
        <f t="shared" si="66"/>
        <v/>
      </c>
      <c r="I468" s="43" t="str">
        <f t="shared" si="67"/>
        <v/>
      </c>
      <c r="J468" s="45" t="str">
        <f t="shared" si="68"/>
        <v/>
      </c>
      <c r="K468" s="43" t="str">
        <f t="shared" si="69"/>
        <v/>
      </c>
      <c r="L468" s="43" t="str">
        <f>IF(A468="","",SUM($K$36:K468))</f>
        <v/>
      </c>
    </row>
    <row r="469" spans="1:14" x14ac:dyDescent="0.2">
      <c r="A469" s="40" t="str">
        <f t="shared" si="60"/>
        <v/>
      </c>
      <c r="B469" s="41" t="str">
        <f t="shared" si="61"/>
        <v/>
      </c>
      <c r="C469" s="42" t="str">
        <f t="shared" si="62"/>
        <v/>
      </c>
      <c r="D469" s="43" t="str">
        <f t="shared" si="63"/>
        <v/>
      </c>
      <c r="E469" s="43" t="str">
        <f t="shared" si="64"/>
        <v/>
      </c>
      <c r="F469" s="43" t="str">
        <f t="shared" si="65"/>
        <v/>
      </c>
      <c r="G469" s="44"/>
      <c r="H469" s="43" t="str">
        <f t="shared" si="66"/>
        <v/>
      </c>
      <c r="I469" s="43" t="str">
        <f t="shared" si="67"/>
        <v/>
      </c>
      <c r="J469" s="45" t="str">
        <f t="shared" si="68"/>
        <v/>
      </c>
      <c r="K469" s="43" t="str">
        <f t="shared" si="69"/>
        <v/>
      </c>
      <c r="L469" s="43" t="str">
        <f>IF(A469="","",SUM($K$36:K469))</f>
        <v/>
      </c>
    </row>
    <row r="470" spans="1:14" x14ac:dyDescent="0.2">
      <c r="A470" s="40" t="str">
        <f t="shared" si="60"/>
        <v/>
      </c>
      <c r="B470" s="41" t="str">
        <f t="shared" si="61"/>
        <v/>
      </c>
      <c r="C470" s="42" t="str">
        <f t="shared" si="62"/>
        <v/>
      </c>
      <c r="D470" s="43" t="str">
        <f t="shared" si="63"/>
        <v/>
      </c>
      <c r="E470" s="43" t="str">
        <f t="shared" si="64"/>
        <v/>
      </c>
      <c r="F470" s="43" t="str">
        <f t="shared" si="65"/>
        <v/>
      </c>
      <c r="G470" s="44"/>
      <c r="H470" s="43" t="str">
        <f t="shared" si="66"/>
        <v/>
      </c>
      <c r="I470" s="43" t="str">
        <f t="shared" si="67"/>
        <v/>
      </c>
      <c r="J470" s="45" t="str">
        <f t="shared" si="68"/>
        <v/>
      </c>
      <c r="K470" s="43" t="str">
        <f t="shared" si="69"/>
        <v/>
      </c>
      <c r="L470" s="43" t="str">
        <f>IF(A470="","",SUM($K$36:K470))</f>
        <v/>
      </c>
    </row>
    <row r="471" spans="1:14" x14ac:dyDescent="0.2">
      <c r="A471" s="40" t="str">
        <f t="shared" si="60"/>
        <v/>
      </c>
      <c r="B471" s="41" t="str">
        <f t="shared" si="61"/>
        <v/>
      </c>
      <c r="C471" s="42" t="str">
        <f t="shared" si="62"/>
        <v/>
      </c>
      <c r="D471" s="43" t="str">
        <f t="shared" si="63"/>
        <v/>
      </c>
      <c r="E471" s="43" t="str">
        <f t="shared" si="64"/>
        <v/>
      </c>
      <c r="F471" s="43" t="str">
        <f t="shared" si="65"/>
        <v/>
      </c>
      <c r="G471" s="44"/>
      <c r="H471" s="43" t="str">
        <f t="shared" si="66"/>
        <v/>
      </c>
      <c r="I471" s="43" t="str">
        <f t="shared" si="67"/>
        <v/>
      </c>
      <c r="J471" s="45" t="str">
        <f t="shared" si="68"/>
        <v/>
      </c>
      <c r="K471" s="43" t="str">
        <f t="shared" si="69"/>
        <v/>
      </c>
      <c r="L471" s="43" t="str">
        <f>IF(A471="","",SUM($K$36:K471))</f>
        <v/>
      </c>
    </row>
    <row r="472" spans="1:14" x14ac:dyDescent="0.2">
      <c r="A472" s="40" t="str">
        <f t="shared" si="60"/>
        <v/>
      </c>
      <c r="B472" s="41" t="str">
        <f t="shared" si="61"/>
        <v/>
      </c>
      <c r="C472" s="42" t="str">
        <f t="shared" si="62"/>
        <v/>
      </c>
      <c r="D472" s="43" t="str">
        <f t="shared" si="63"/>
        <v/>
      </c>
      <c r="E472" s="43" t="str">
        <f t="shared" si="64"/>
        <v/>
      </c>
      <c r="F472" s="43" t="str">
        <f t="shared" si="65"/>
        <v/>
      </c>
      <c r="G472" s="44"/>
      <c r="H472" s="43" t="str">
        <f t="shared" si="66"/>
        <v/>
      </c>
      <c r="I472" s="43" t="str">
        <f t="shared" si="67"/>
        <v/>
      </c>
      <c r="J472" s="45" t="str">
        <f t="shared" si="68"/>
        <v/>
      </c>
      <c r="K472" s="43" t="str">
        <f t="shared" si="69"/>
        <v/>
      </c>
      <c r="L472" s="43" t="str">
        <f>IF(A472="","",SUM($K$36:K472))</f>
        <v/>
      </c>
    </row>
    <row r="473" spans="1:14" x14ac:dyDescent="0.2">
      <c r="A473" s="40" t="str">
        <f t="shared" si="60"/>
        <v/>
      </c>
      <c r="B473" s="41" t="str">
        <f t="shared" si="61"/>
        <v/>
      </c>
      <c r="C473" s="42" t="str">
        <f t="shared" si="62"/>
        <v/>
      </c>
      <c r="D473" s="43" t="str">
        <f t="shared" si="63"/>
        <v/>
      </c>
      <c r="E473" s="43" t="str">
        <f t="shared" si="64"/>
        <v/>
      </c>
      <c r="F473" s="43" t="str">
        <f t="shared" si="65"/>
        <v/>
      </c>
      <c r="G473" s="44"/>
      <c r="H473" s="43" t="str">
        <f t="shared" si="66"/>
        <v/>
      </c>
      <c r="I473" s="43" t="str">
        <f t="shared" si="67"/>
        <v/>
      </c>
      <c r="J473" s="45" t="str">
        <f t="shared" si="68"/>
        <v/>
      </c>
      <c r="K473" s="43" t="str">
        <f t="shared" si="69"/>
        <v/>
      </c>
      <c r="L473" s="43" t="str">
        <f>IF(A473="","",SUM($K$36:K473))</f>
        <v/>
      </c>
    </row>
    <row r="474" spans="1:14" x14ac:dyDescent="0.2">
      <c r="A474" s="40" t="str">
        <f t="shared" si="60"/>
        <v/>
      </c>
      <c r="B474" s="41" t="str">
        <f t="shared" si="61"/>
        <v/>
      </c>
      <c r="C474" s="42" t="str">
        <f t="shared" si="62"/>
        <v/>
      </c>
      <c r="D474" s="43" t="str">
        <f t="shared" si="63"/>
        <v/>
      </c>
      <c r="E474" s="43" t="str">
        <f t="shared" si="64"/>
        <v/>
      </c>
      <c r="F474" s="43" t="str">
        <f t="shared" si="65"/>
        <v/>
      </c>
      <c r="G474" s="44"/>
      <c r="H474" s="43" t="str">
        <f t="shared" si="66"/>
        <v/>
      </c>
      <c r="I474" s="43" t="str">
        <f t="shared" si="67"/>
        <v/>
      </c>
      <c r="J474" s="45" t="str">
        <f t="shared" si="68"/>
        <v/>
      </c>
      <c r="K474" s="43" t="str">
        <f t="shared" si="69"/>
        <v/>
      </c>
      <c r="L474" s="43" t="str">
        <f>IF(A474="","",SUM($K$36:K474))</f>
        <v/>
      </c>
    </row>
    <row r="475" spans="1:14" x14ac:dyDescent="0.2">
      <c r="A475" s="40" t="str">
        <f t="shared" si="60"/>
        <v/>
      </c>
      <c r="B475" s="41" t="str">
        <f t="shared" si="61"/>
        <v/>
      </c>
      <c r="C475" s="42" t="str">
        <f t="shared" si="62"/>
        <v/>
      </c>
      <c r="D475" s="43" t="str">
        <f t="shared" si="63"/>
        <v/>
      </c>
      <c r="E475" s="43" t="str">
        <f t="shared" si="64"/>
        <v/>
      </c>
      <c r="F475" s="43" t="str">
        <f t="shared" si="65"/>
        <v/>
      </c>
      <c r="G475" s="44"/>
      <c r="H475" s="43" t="str">
        <f t="shared" si="66"/>
        <v/>
      </c>
      <c r="I475" s="43" t="str">
        <f t="shared" si="67"/>
        <v/>
      </c>
      <c r="J475" s="45" t="str">
        <f t="shared" si="68"/>
        <v/>
      </c>
      <c r="K475" s="43" t="str">
        <f t="shared" si="69"/>
        <v/>
      </c>
      <c r="L475" s="43" t="str">
        <f>IF(A475="","",SUM($K$36:K475))</f>
        <v/>
      </c>
    </row>
    <row r="476" spans="1:14" x14ac:dyDescent="0.2">
      <c r="A476" s="40" t="str">
        <f t="shared" si="60"/>
        <v/>
      </c>
      <c r="B476" s="41" t="str">
        <f t="shared" si="61"/>
        <v/>
      </c>
      <c r="C476" s="42" t="str">
        <f t="shared" si="62"/>
        <v/>
      </c>
      <c r="D476" s="43" t="str">
        <f t="shared" si="63"/>
        <v/>
      </c>
      <c r="E476" s="43" t="str">
        <f t="shared" si="64"/>
        <v/>
      </c>
      <c r="F476" s="43" t="str">
        <f t="shared" si="65"/>
        <v/>
      </c>
      <c r="G476" s="44"/>
      <c r="H476" s="43" t="str">
        <f t="shared" si="66"/>
        <v/>
      </c>
      <c r="I476" s="43" t="str">
        <f t="shared" si="67"/>
        <v/>
      </c>
      <c r="J476" s="45" t="str">
        <f t="shared" si="68"/>
        <v/>
      </c>
      <c r="K476" s="43" t="str">
        <f t="shared" si="69"/>
        <v/>
      </c>
      <c r="L476" s="43" t="str">
        <f>IF(A476="","",SUM($K$36:K476))</f>
        <v/>
      </c>
    </row>
    <row r="477" spans="1:14" x14ac:dyDescent="0.2">
      <c r="A477" s="40" t="str">
        <f t="shared" si="60"/>
        <v/>
      </c>
      <c r="B477" s="41" t="str">
        <f t="shared" si="61"/>
        <v/>
      </c>
      <c r="C477" s="42" t="str">
        <f t="shared" si="62"/>
        <v/>
      </c>
      <c r="D477" s="43" t="str">
        <f t="shared" si="63"/>
        <v/>
      </c>
      <c r="E477" s="43" t="str">
        <f t="shared" si="64"/>
        <v/>
      </c>
      <c r="F477" s="43" t="str">
        <f t="shared" si="65"/>
        <v/>
      </c>
      <c r="G477" s="44"/>
      <c r="H477" s="43" t="str">
        <f t="shared" si="66"/>
        <v/>
      </c>
      <c r="I477" s="43" t="str">
        <f t="shared" si="67"/>
        <v/>
      </c>
      <c r="J477" s="45" t="str">
        <f t="shared" si="68"/>
        <v/>
      </c>
      <c r="K477" s="43" t="str">
        <f t="shared" si="69"/>
        <v/>
      </c>
      <c r="L477" s="43" t="str">
        <f>IF(A477="","",SUM($K$36:K477))</f>
        <v/>
      </c>
    </row>
    <row r="478" spans="1:14" x14ac:dyDescent="0.2">
      <c r="A478" s="40" t="str">
        <f t="shared" si="60"/>
        <v/>
      </c>
      <c r="B478" s="41" t="str">
        <f t="shared" si="61"/>
        <v/>
      </c>
      <c r="C478" s="42" t="str">
        <f t="shared" si="62"/>
        <v/>
      </c>
      <c r="D478" s="43" t="str">
        <f t="shared" si="63"/>
        <v/>
      </c>
      <c r="E478" s="43" t="str">
        <f t="shared" si="64"/>
        <v/>
      </c>
      <c r="F478" s="43" t="str">
        <f t="shared" si="65"/>
        <v/>
      </c>
      <c r="G478" s="44"/>
      <c r="H478" s="43" t="str">
        <f t="shared" si="66"/>
        <v/>
      </c>
      <c r="I478" s="43" t="str">
        <f t="shared" si="67"/>
        <v/>
      </c>
      <c r="J478" s="45" t="str">
        <f t="shared" si="68"/>
        <v/>
      </c>
      <c r="K478" s="43" t="str">
        <f t="shared" si="69"/>
        <v/>
      </c>
      <c r="L478" s="43" t="str">
        <f>IF(A478="","",SUM($K$36:K478))</f>
        <v/>
      </c>
    </row>
    <row r="479" spans="1:14" x14ac:dyDescent="0.2">
      <c r="A479" s="40" t="str">
        <f t="shared" si="60"/>
        <v/>
      </c>
      <c r="B479" s="41" t="str">
        <f t="shared" si="61"/>
        <v/>
      </c>
      <c r="C479" s="42" t="str">
        <f t="shared" si="62"/>
        <v/>
      </c>
      <c r="D479" s="43" t="str">
        <f t="shared" si="63"/>
        <v/>
      </c>
      <c r="E479" s="43" t="str">
        <f t="shared" si="64"/>
        <v/>
      </c>
      <c r="F479" s="43" t="str">
        <f t="shared" si="65"/>
        <v/>
      </c>
      <c r="G479" s="44"/>
      <c r="H479" s="43" t="str">
        <f t="shared" si="66"/>
        <v/>
      </c>
      <c r="I479" s="43" t="str">
        <f t="shared" si="67"/>
        <v/>
      </c>
      <c r="J479" s="45" t="str">
        <f t="shared" si="68"/>
        <v/>
      </c>
      <c r="K479" s="43" t="str">
        <f t="shared" si="69"/>
        <v/>
      </c>
      <c r="L479" s="43" t="str">
        <f>IF(A479="","",SUM($K$36:K479))</f>
        <v/>
      </c>
    </row>
    <row r="480" spans="1:14" x14ac:dyDescent="0.2">
      <c r="A480" s="40" t="str">
        <f t="shared" si="60"/>
        <v/>
      </c>
      <c r="B480" s="41" t="str">
        <f t="shared" si="61"/>
        <v/>
      </c>
      <c r="C480" s="42" t="str">
        <f t="shared" si="62"/>
        <v/>
      </c>
      <c r="D480" s="43" t="str">
        <f t="shared" si="63"/>
        <v/>
      </c>
      <c r="E480" s="43" t="str">
        <f t="shared" si="64"/>
        <v/>
      </c>
      <c r="F480" s="43" t="str">
        <f t="shared" si="65"/>
        <v/>
      </c>
      <c r="G480" s="44"/>
      <c r="H480" s="43" t="str">
        <f t="shared" si="66"/>
        <v/>
      </c>
      <c r="I480" s="43" t="str">
        <f t="shared" si="67"/>
        <v/>
      </c>
      <c r="J480" s="45" t="str">
        <f t="shared" si="68"/>
        <v/>
      </c>
      <c r="K480" s="43" t="str">
        <f t="shared" si="69"/>
        <v/>
      </c>
      <c r="L480" s="43" t="str">
        <f>IF(A480="","",SUM($K$36:K480))</f>
        <v/>
      </c>
    </row>
    <row r="481" spans="1:12" x14ac:dyDescent="0.2">
      <c r="A481" s="40" t="str">
        <f t="shared" si="60"/>
        <v/>
      </c>
      <c r="B481" s="41" t="str">
        <f t="shared" si="61"/>
        <v/>
      </c>
      <c r="C481" s="42" t="str">
        <f t="shared" si="62"/>
        <v/>
      </c>
      <c r="D481" s="43" t="str">
        <f t="shared" si="63"/>
        <v/>
      </c>
      <c r="E481" s="43" t="str">
        <f t="shared" si="64"/>
        <v/>
      </c>
      <c r="F481" s="43" t="str">
        <f t="shared" si="65"/>
        <v/>
      </c>
      <c r="G481" s="44"/>
      <c r="H481" s="43" t="str">
        <f t="shared" si="66"/>
        <v/>
      </c>
      <c r="I481" s="43" t="str">
        <f t="shared" si="67"/>
        <v/>
      </c>
      <c r="J481" s="45" t="str">
        <f t="shared" si="68"/>
        <v/>
      </c>
      <c r="K481" s="43" t="str">
        <f t="shared" si="69"/>
        <v/>
      </c>
      <c r="L481" s="43" t="str">
        <f>IF(A481="","",SUM($K$36:K481))</f>
        <v/>
      </c>
    </row>
    <row r="482" spans="1:12" x14ac:dyDescent="0.2">
      <c r="A482" s="40" t="str">
        <f t="shared" si="60"/>
        <v/>
      </c>
      <c r="B482" s="41" t="str">
        <f t="shared" si="61"/>
        <v/>
      </c>
      <c r="C482" s="42" t="str">
        <f t="shared" si="62"/>
        <v/>
      </c>
      <c r="D482" s="43" t="str">
        <f t="shared" si="63"/>
        <v/>
      </c>
      <c r="E482" s="43" t="str">
        <f t="shared" si="64"/>
        <v/>
      </c>
      <c r="F482" s="43" t="str">
        <f t="shared" si="65"/>
        <v/>
      </c>
      <c r="G482" s="44"/>
      <c r="H482" s="43" t="str">
        <f t="shared" si="66"/>
        <v/>
      </c>
      <c r="I482" s="43" t="str">
        <f t="shared" si="67"/>
        <v/>
      </c>
      <c r="J482" s="45" t="str">
        <f t="shared" si="68"/>
        <v/>
      </c>
      <c r="K482" s="43" t="str">
        <f t="shared" si="69"/>
        <v/>
      </c>
      <c r="L482" s="43" t="str">
        <f>IF(A482="","",SUM($K$36:K482))</f>
        <v/>
      </c>
    </row>
    <row r="483" spans="1:12" x14ac:dyDescent="0.2">
      <c r="A483" s="40" t="str">
        <f t="shared" si="60"/>
        <v/>
      </c>
      <c r="B483" s="41" t="str">
        <f t="shared" si="61"/>
        <v/>
      </c>
      <c r="C483" s="42" t="str">
        <f t="shared" si="62"/>
        <v/>
      </c>
      <c r="D483" s="43" t="str">
        <f t="shared" si="63"/>
        <v/>
      </c>
      <c r="E483" s="43" t="str">
        <f t="shared" si="64"/>
        <v/>
      </c>
      <c r="F483" s="43" t="str">
        <f t="shared" si="65"/>
        <v/>
      </c>
      <c r="G483" s="44"/>
      <c r="H483" s="43" t="str">
        <f t="shared" si="66"/>
        <v/>
      </c>
      <c r="I483" s="43" t="str">
        <f t="shared" si="67"/>
        <v/>
      </c>
      <c r="J483" s="45" t="str">
        <f t="shared" si="68"/>
        <v/>
      </c>
      <c r="K483" s="43" t="str">
        <f t="shared" si="69"/>
        <v/>
      </c>
      <c r="L483" s="43" t="str">
        <f>IF(A483="","",SUM($K$36:K483))</f>
        <v/>
      </c>
    </row>
    <row r="484" spans="1:12" x14ac:dyDescent="0.2">
      <c r="A484" s="40" t="str">
        <f t="shared" ref="A484:A547" si="70">IF(I483="","",IF(OR(A483&gt;=nper,ROUND(I483,2)&lt;=0),"",A483+1))</f>
        <v/>
      </c>
      <c r="B484" s="41" t="str">
        <f t="shared" ref="B484:B547" si="71">IF(A484="","",IF(OR(periods_per_year=26,periods_per_year=52),IF(periods_per_year=26,IF(A484=1,fpdate,B483+14),IF(periods_per_year=52,IF(A484=1,fpdate,B483+7),"n/a")),IF(periods_per_year=24,DATE(YEAR(fpdate),MONTH(fpdate)+(A484-1)/2+IF(AND(DAY(fpdate)&gt;=15,MOD(A484,2)=0),1,0),IF(MOD(A484,2)=0,IF(DAY(fpdate)&gt;=15,DAY(fpdate)-14,DAY(fpdate)+14),DAY(fpdate))),IF(DAY(DATE(YEAR(fpdate),MONTH(fpdate)+A484-1,DAY(fpdate)))&lt;&gt;DAY(fpdate),DATE(YEAR(fpdate),MONTH(fpdate)+A484,0),DATE(YEAR(fpdate),MONTH(fpdate)+A484-1,DAY(fpdate))))))</f>
        <v/>
      </c>
      <c r="C484" s="42" t="str">
        <f t="shared" ref="C484:C547" si="72">IF(A484="","",IF(variable,IF(A484&lt;$L$6*periods_per_year,start_rate,IF($L$10&gt;=0,MIN($L$7,start_rate+$L$10*ROUNDUP((A484-$L$6*periods_per_year)/$L$9,0)),MAX($L$8,start_rate+$L$10*ROUNDUP((A484-$L$6*periods_per_year)/$L$9,0)))),start_rate))</f>
        <v/>
      </c>
      <c r="D484" s="43" t="str">
        <f t="shared" ref="D484:D547" si="73">IF(A484="","",ROUND((((1+C484/CP)^(CP/periods_per_year))-1)*I483,2))</f>
        <v/>
      </c>
      <c r="E484" s="43" t="str">
        <f t="shared" ref="E484:E547" si="74">IF(A484="","",IF(A484=nper,I483+D484,MIN(I483+D484,IF(C484=C483,E483,IF($D$10="Acc Bi-Weekly",ROUND((-PMT(((1+C484/CP)^(CP/12))-1,(nper-A484+1)*12/26,I483))/2,2),IF($D$10="Acc Weekly",ROUND((-PMT(((1+C484/CP)^(CP/12))-1,(nper-A484+1)*12/52,I483))/4,2),ROUND(-PMT(((1+C484/CP)^(CP/periods_per_year))-1,nper-A484+1,I483),2)))))))</f>
        <v/>
      </c>
      <c r="F484" s="43" t="str">
        <f t="shared" ref="F484:F547" si="75">IF(A484="","",IF(I483&lt;=E484,0,IF(IF(MOD(A484,int)=0,$D$20,0)+E484&gt;=I483+D484,I483+D484-E484,IF(MOD(A484,int)=0,$D$20,0)+IF(IF(MOD(A484,int)=0,$D$20,0)+IF(MOD(A484-$D$23,periods_per_year)=0,$D$22,0)+E484&lt;I483+D484,IF(MOD(A484-$D$23,periods_per_year)=0,$D$22,0),I483+D484-IF(MOD(A484,int)=0,$D$20,0)-E484))))</f>
        <v/>
      </c>
      <c r="G484" s="44"/>
      <c r="H484" s="43" t="str">
        <f t="shared" ref="H484:H547" si="76">IF(A484="","",E484-D484+G484+IF(F484="",0,F484))</f>
        <v/>
      </c>
      <c r="I484" s="43" t="str">
        <f t="shared" ref="I484:I547" si="77">IF(A484="","",I483-H484)</f>
        <v/>
      </c>
      <c r="J484" s="45" t="str">
        <f t="shared" ref="J484:J547" si="78">IF(A484="","",IF(MOD(A484,periods_per_year)=0,A484/periods_per_year,""))</f>
        <v/>
      </c>
      <c r="K484" s="43" t="str">
        <f t="shared" ref="K484:K547" si="79">IF(A484="","",$L$28*D484)</f>
        <v/>
      </c>
      <c r="L484" s="43" t="str">
        <f>IF(A484="","",SUM($K$36:K484))</f>
        <v/>
      </c>
    </row>
    <row r="485" spans="1:12" x14ac:dyDescent="0.2">
      <c r="A485" s="40" t="str">
        <f t="shared" si="70"/>
        <v/>
      </c>
      <c r="B485" s="41" t="str">
        <f t="shared" si="71"/>
        <v/>
      </c>
      <c r="C485" s="42" t="str">
        <f t="shared" si="72"/>
        <v/>
      </c>
      <c r="D485" s="43" t="str">
        <f t="shared" si="73"/>
        <v/>
      </c>
      <c r="E485" s="43" t="str">
        <f t="shared" si="74"/>
        <v/>
      </c>
      <c r="F485" s="43" t="str">
        <f t="shared" si="75"/>
        <v/>
      </c>
      <c r="G485" s="44"/>
      <c r="H485" s="43" t="str">
        <f t="shared" si="76"/>
        <v/>
      </c>
      <c r="I485" s="43" t="str">
        <f t="shared" si="77"/>
        <v/>
      </c>
      <c r="J485" s="45" t="str">
        <f t="shared" si="78"/>
        <v/>
      </c>
      <c r="K485" s="43" t="str">
        <f t="shared" si="79"/>
        <v/>
      </c>
      <c r="L485" s="43" t="str">
        <f>IF(A485="","",SUM($K$36:K485))</f>
        <v/>
      </c>
    </row>
    <row r="486" spans="1:12" x14ac:dyDescent="0.2">
      <c r="A486" s="40" t="str">
        <f t="shared" si="70"/>
        <v/>
      </c>
      <c r="B486" s="41" t="str">
        <f t="shared" si="71"/>
        <v/>
      </c>
      <c r="C486" s="42" t="str">
        <f t="shared" si="72"/>
        <v/>
      </c>
      <c r="D486" s="43" t="str">
        <f t="shared" si="73"/>
        <v/>
      </c>
      <c r="E486" s="43" t="str">
        <f t="shared" si="74"/>
        <v/>
      </c>
      <c r="F486" s="43" t="str">
        <f t="shared" si="75"/>
        <v/>
      </c>
      <c r="G486" s="44"/>
      <c r="H486" s="43" t="str">
        <f t="shared" si="76"/>
        <v/>
      </c>
      <c r="I486" s="43" t="str">
        <f t="shared" si="77"/>
        <v/>
      </c>
      <c r="J486" s="45" t="str">
        <f t="shared" si="78"/>
        <v/>
      </c>
      <c r="K486" s="43" t="str">
        <f t="shared" si="79"/>
        <v/>
      </c>
      <c r="L486" s="43" t="str">
        <f>IF(A486="","",SUM($K$36:K486))</f>
        <v/>
      </c>
    </row>
    <row r="487" spans="1:12" x14ac:dyDescent="0.2">
      <c r="A487" s="40" t="str">
        <f t="shared" si="70"/>
        <v/>
      </c>
      <c r="B487" s="41" t="str">
        <f t="shared" si="71"/>
        <v/>
      </c>
      <c r="C487" s="42" t="str">
        <f t="shared" si="72"/>
        <v/>
      </c>
      <c r="D487" s="43" t="str">
        <f t="shared" si="73"/>
        <v/>
      </c>
      <c r="E487" s="43" t="str">
        <f t="shared" si="74"/>
        <v/>
      </c>
      <c r="F487" s="43" t="str">
        <f t="shared" si="75"/>
        <v/>
      </c>
      <c r="G487" s="44"/>
      <c r="H487" s="43" t="str">
        <f t="shared" si="76"/>
        <v/>
      </c>
      <c r="I487" s="43" t="str">
        <f t="shared" si="77"/>
        <v/>
      </c>
      <c r="J487" s="45" t="str">
        <f t="shared" si="78"/>
        <v/>
      </c>
      <c r="K487" s="43" t="str">
        <f t="shared" si="79"/>
        <v/>
      </c>
      <c r="L487" s="43" t="str">
        <f>IF(A487="","",SUM($K$36:K487))</f>
        <v/>
      </c>
    </row>
    <row r="488" spans="1:12" x14ac:dyDescent="0.2">
      <c r="A488" s="40" t="str">
        <f t="shared" si="70"/>
        <v/>
      </c>
      <c r="B488" s="41" t="str">
        <f t="shared" si="71"/>
        <v/>
      </c>
      <c r="C488" s="42" t="str">
        <f t="shared" si="72"/>
        <v/>
      </c>
      <c r="D488" s="43" t="str">
        <f t="shared" si="73"/>
        <v/>
      </c>
      <c r="E488" s="43" t="str">
        <f t="shared" si="74"/>
        <v/>
      </c>
      <c r="F488" s="43" t="str">
        <f t="shared" si="75"/>
        <v/>
      </c>
      <c r="G488" s="44"/>
      <c r="H488" s="43" t="str">
        <f t="shared" si="76"/>
        <v/>
      </c>
      <c r="I488" s="43" t="str">
        <f t="shared" si="77"/>
        <v/>
      </c>
      <c r="J488" s="45" t="str">
        <f t="shared" si="78"/>
        <v/>
      </c>
      <c r="K488" s="43" t="str">
        <f t="shared" si="79"/>
        <v/>
      </c>
      <c r="L488" s="43" t="str">
        <f>IF(A488="","",SUM($K$36:K488))</f>
        <v/>
      </c>
    </row>
    <row r="489" spans="1:12" x14ac:dyDescent="0.2">
      <c r="A489" s="40" t="str">
        <f t="shared" si="70"/>
        <v/>
      </c>
      <c r="B489" s="41" t="str">
        <f t="shared" si="71"/>
        <v/>
      </c>
      <c r="C489" s="42" t="str">
        <f t="shared" si="72"/>
        <v/>
      </c>
      <c r="D489" s="43" t="str">
        <f t="shared" si="73"/>
        <v/>
      </c>
      <c r="E489" s="43" t="str">
        <f t="shared" si="74"/>
        <v/>
      </c>
      <c r="F489" s="43" t="str">
        <f t="shared" si="75"/>
        <v/>
      </c>
      <c r="G489" s="44"/>
      <c r="H489" s="43" t="str">
        <f t="shared" si="76"/>
        <v/>
      </c>
      <c r="I489" s="43" t="str">
        <f t="shared" si="77"/>
        <v/>
      </c>
      <c r="J489" s="45" t="str">
        <f t="shared" si="78"/>
        <v/>
      </c>
      <c r="K489" s="43" t="str">
        <f t="shared" si="79"/>
        <v/>
      </c>
      <c r="L489" s="43" t="str">
        <f>IF(A489="","",SUM($K$36:K489))</f>
        <v/>
      </c>
    </row>
    <row r="490" spans="1:12" x14ac:dyDescent="0.2">
      <c r="A490" s="40" t="str">
        <f t="shared" si="70"/>
        <v/>
      </c>
      <c r="B490" s="41" t="str">
        <f t="shared" si="71"/>
        <v/>
      </c>
      <c r="C490" s="42" t="str">
        <f t="shared" si="72"/>
        <v/>
      </c>
      <c r="D490" s="43" t="str">
        <f t="shared" si="73"/>
        <v/>
      </c>
      <c r="E490" s="43" t="str">
        <f t="shared" si="74"/>
        <v/>
      </c>
      <c r="F490" s="43" t="str">
        <f t="shared" si="75"/>
        <v/>
      </c>
      <c r="G490" s="44"/>
      <c r="H490" s="43" t="str">
        <f t="shared" si="76"/>
        <v/>
      </c>
      <c r="I490" s="43" t="str">
        <f t="shared" si="77"/>
        <v/>
      </c>
      <c r="J490" s="45" t="str">
        <f t="shared" si="78"/>
        <v/>
      </c>
      <c r="K490" s="43" t="str">
        <f t="shared" si="79"/>
        <v/>
      </c>
      <c r="L490" s="43" t="str">
        <f>IF(A490="","",SUM($K$36:K490))</f>
        <v/>
      </c>
    </row>
    <row r="491" spans="1:12" x14ac:dyDescent="0.2">
      <c r="A491" s="40" t="str">
        <f t="shared" si="70"/>
        <v/>
      </c>
      <c r="B491" s="41" t="str">
        <f t="shared" si="71"/>
        <v/>
      </c>
      <c r="C491" s="42" t="str">
        <f t="shared" si="72"/>
        <v/>
      </c>
      <c r="D491" s="43" t="str">
        <f t="shared" si="73"/>
        <v/>
      </c>
      <c r="E491" s="43" t="str">
        <f t="shared" si="74"/>
        <v/>
      </c>
      <c r="F491" s="43" t="str">
        <f t="shared" si="75"/>
        <v/>
      </c>
      <c r="G491" s="44"/>
      <c r="H491" s="43" t="str">
        <f t="shared" si="76"/>
        <v/>
      </c>
      <c r="I491" s="43" t="str">
        <f t="shared" si="77"/>
        <v/>
      </c>
      <c r="J491" s="45" t="str">
        <f t="shared" si="78"/>
        <v/>
      </c>
      <c r="K491" s="43" t="str">
        <f t="shared" si="79"/>
        <v/>
      </c>
      <c r="L491" s="43" t="str">
        <f>IF(A491="","",SUM($K$36:K491))</f>
        <v/>
      </c>
    </row>
    <row r="492" spans="1:12" x14ac:dyDescent="0.2">
      <c r="A492" s="40" t="str">
        <f t="shared" si="70"/>
        <v/>
      </c>
      <c r="B492" s="41" t="str">
        <f t="shared" si="71"/>
        <v/>
      </c>
      <c r="C492" s="42" t="str">
        <f t="shared" si="72"/>
        <v/>
      </c>
      <c r="D492" s="43" t="str">
        <f t="shared" si="73"/>
        <v/>
      </c>
      <c r="E492" s="43" t="str">
        <f t="shared" si="74"/>
        <v/>
      </c>
      <c r="F492" s="43" t="str">
        <f t="shared" si="75"/>
        <v/>
      </c>
      <c r="G492" s="44"/>
      <c r="H492" s="43" t="str">
        <f t="shared" si="76"/>
        <v/>
      </c>
      <c r="I492" s="43" t="str">
        <f t="shared" si="77"/>
        <v/>
      </c>
      <c r="J492" s="45" t="str">
        <f t="shared" si="78"/>
        <v/>
      </c>
      <c r="K492" s="43" t="str">
        <f t="shared" si="79"/>
        <v/>
      </c>
      <c r="L492" s="43" t="str">
        <f>IF(A492="","",SUM($K$36:K492))</f>
        <v/>
      </c>
    </row>
    <row r="493" spans="1:12" x14ac:dyDescent="0.2">
      <c r="A493" s="40" t="str">
        <f t="shared" si="70"/>
        <v/>
      </c>
      <c r="B493" s="41" t="str">
        <f t="shared" si="71"/>
        <v/>
      </c>
      <c r="C493" s="42" t="str">
        <f t="shared" si="72"/>
        <v/>
      </c>
      <c r="D493" s="43" t="str">
        <f t="shared" si="73"/>
        <v/>
      </c>
      <c r="E493" s="43" t="str">
        <f t="shared" si="74"/>
        <v/>
      </c>
      <c r="F493" s="43" t="str">
        <f t="shared" si="75"/>
        <v/>
      </c>
      <c r="G493" s="44"/>
      <c r="H493" s="43" t="str">
        <f t="shared" si="76"/>
        <v/>
      </c>
      <c r="I493" s="43" t="str">
        <f t="shared" si="77"/>
        <v/>
      </c>
      <c r="J493" s="45" t="str">
        <f t="shared" si="78"/>
        <v/>
      </c>
      <c r="K493" s="43" t="str">
        <f t="shared" si="79"/>
        <v/>
      </c>
      <c r="L493" s="43" t="str">
        <f>IF(A493="","",SUM($K$36:K493))</f>
        <v/>
      </c>
    </row>
    <row r="494" spans="1:12" x14ac:dyDescent="0.2">
      <c r="A494" s="40" t="str">
        <f t="shared" si="70"/>
        <v/>
      </c>
      <c r="B494" s="41" t="str">
        <f t="shared" si="71"/>
        <v/>
      </c>
      <c r="C494" s="42" t="str">
        <f t="shared" si="72"/>
        <v/>
      </c>
      <c r="D494" s="43" t="str">
        <f t="shared" si="73"/>
        <v/>
      </c>
      <c r="E494" s="43" t="str">
        <f t="shared" si="74"/>
        <v/>
      </c>
      <c r="F494" s="43" t="str">
        <f t="shared" si="75"/>
        <v/>
      </c>
      <c r="G494" s="44"/>
      <c r="H494" s="43" t="str">
        <f t="shared" si="76"/>
        <v/>
      </c>
      <c r="I494" s="43" t="str">
        <f t="shared" si="77"/>
        <v/>
      </c>
      <c r="J494" s="45" t="str">
        <f t="shared" si="78"/>
        <v/>
      </c>
      <c r="K494" s="43" t="str">
        <f t="shared" si="79"/>
        <v/>
      </c>
      <c r="L494" s="43" t="str">
        <f>IF(A494="","",SUM($K$36:K494))</f>
        <v/>
      </c>
    </row>
    <row r="495" spans="1:12" x14ac:dyDescent="0.2">
      <c r="A495" s="40" t="str">
        <f t="shared" si="70"/>
        <v/>
      </c>
      <c r="B495" s="41" t="str">
        <f t="shared" si="71"/>
        <v/>
      </c>
      <c r="C495" s="42" t="str">
        <f t="shared" si="72"/>
        <v/>
      </c>
      <c r="D495" s="43" t="str">
        <f t="shared" si="73"/>
        <v/>
      </c>
      <c r="E495" s="43" t="str">
        <f t="shared" si="74"/>
        <v/>
      </c>
      <c r="F495" s="43" t="str">
        <f t="shared" si="75"/>
        <v/>
      </c>
      <c r="G495" s="44"/>
      <c r="H495" s="43" t="str">
        <f t="shared" si="76"/>
        <v/>
      </c>
      <c r="I495" s="43" t="str">
        <f t="shared" si="77"/>
        <v/>
      </c>
      <c r="J495" s="45" t="str">
        <f t="shared" si="78"/>
        <v/>
      </c>
      <c r="K495" s="43" t="str">
        <f t="shared" si="79"/>
        <v/>
      </c>
      <c r="L495" s="43" t="str">
        <f>IF(A495="","",SUM($K$36:K495))</f>
        <v/>
      </c>
    </row>
    <row r="496" spans="1:12" x14ac:dyDescent="0.2">
      <c r="A496" s="40" t="str">
        <f t="shared" si="70"/>
        <v/>
      </c>
      <c r="B496" s="41" t="str">
        <f t="shared" si="71"/>
        <v/>
      </c>
      <c r="C496" s="42" t="str">
        <f t="shared" si="72"/>
        <v/>
      </c>
      <c r="D496" s="43" t="str">
        <f t="shared" si="73"/>
        <v/>
      </c>
      <c r="E496" s="43" t="str">
        <f t="shared" si="74"/>
        <v/>
      </c>
      <c r="F496" s="43" t="str">
        <f t="shared" si="75"/>
        <v/>
      </c>
      <c r="G496" s="44"/>
      <c r="H496" s="43" t="str">
        <f t="shared" si="76"/>
        <v/>
      </c>
      <c r="I496" s="43" t="str">
        <f t="shared" si="77"/>
        <v/>
      </c>
      <c r="J496" s="45" t="str">
        <f t="shared" si="78"/>
        <v/>
      </c>
      <c r="K496" s="43" t="str">
        <f t="shared" si="79"/>
        <v/>
      </c>
      <c r="L496" s="43" t="str">
        <f>IF(A496="","",SUM($K$36:K496))</f>
        <v/>
      </c>
    </row>
    <row r="497" spans="1:12" x14ac:dyDescent="0.2">
      <c r="A497" s="40" t="str">
        <f t="shared" si="70"/>
        <v/>
      </c>
      <c r="B497" s="41" t="str">
        <f t="shared" si="71"/>
        <v/>
      </c>
      <c r="C497" s="42" t="str">
        <f t="shared" si="72"/>
        <v/>
      </c>
      <c r="D497" s="43" t="str">
        <f t="shared" si="73"/>
        <v/>
      </c>
      <c r="E497" s="43" t="str">
        <f t="shared" si="74"/>
        <v/>
      </c>
      <c r="F497" s="43" t="str">
        <f t="shared" si="75"/>
        <v/>
      </c>
      <c r="G497" s="44"/>
      <c r="H497" s="43" t="str">
        <f t="shared" si="76"/>
        <v/>
      </c>
      <c r="I497" s="43" t="str">
        <f t="shared" si="77"/>
        <v/>
      </c>
      <c r="J497" s="45" t="str">
        <f t="shared" si="78"/>
        <v/>
      </c>
      <c r="K497" s="43" t="str">
        <f t="shared" si="79"/>
        <v/>
      </c>
      <c r="L497" s="43" t="str">
        <f>IF(A497="","",SUM($K$36:K497))</f>
        <v/>
      </c>
    </row>
    <row r="498" spans="1:12" x14ac:dyDescent="0.2">
      <c r="A498" s="40" t="str">
        <f t="shared" si="70"/>
        <v/>
      </c>
      <c r="B498" s="41" t="str">
        <f t="shared" si="71"/>
        <v/>
      </c>
      <c r="C498" s="42" t="str">
        <f t="shared" si="72"/>
        <v/>
      </c>
      <c r="D498" s="43" t="str">
        <f t="shared" si="73"/>
        <v/>
      </c>
      <c r="E498" s="43" t="str">
        <f t="shared" si="74"/>
        <v/>
      </c>
      <c r="F498" s="43" t="str">
        <f t="shared" si="75"/>
        <v/>
      </c>
      <c r="G498" s="44"/>
      <c r="H498" s="43" t="str">
        <f t="shared" si="76"/>
        <v/>
      </c>
      <c r="I498" s="43" t="str">
        <f t="shared" si="77"/>
        <v/>
      </c>
      <c r="J498" s="45" t="str">
        <f t="shared" si="78"/>
        <v/>
      </c>
      <c r="K498" s="43" t="str">
        <f t="shared" si="79"/>
        <v/>
      </c>
      <c r="L498" s="43" t="str">
        <f>IF(A498="","",SUM($K$36:K498))</f>
        <v/>
      </c>
    </row>
    <row r="499" spans="1:12" x14ac:dyDescent="0.2">
      <c r="A499" s="40" t="str">
        <f t="shared" si="70"/>
        <v/>
      </c>
      <c r="B499" s="41" t="str">
        <f t="shared" si="71"/>
        <v/>
      </c>
      <c r="C499" s="42" t="str">
        <f t="shared" si="72"/>
        <v/>
      </c>
      <c r="D499" s="43" t="str">
        <f t="shared" si="73"/>
        <v/>
      </c>
      <c r="E499" s="43" t="str">
        <f t="shared" si="74"/>
        <v/>
      </c>
      <c r="F499" s="43" t="str">
        <f t="shared" si="75"/>
        <v/>
      </c>
      <c r="G499" s="44"/>
      <c r="H499" s="43" t="str">
        <f t="shared" si="76"/>
        <v/>
      </c>
      <c r="I499" s="43" t="str">
        <f t="shared" si="77"/>
        <v/>
      </c>
      <c r="J499" s="45" t="str">
        <f t="shared" si="78"/>
        <v/>
      </c>
      <c r="K499" s="43" t="str">
        <f t="shared" si="79"/>
        <v/>
      </c>
      <c r="L499" s="43" t="str">
        <f>IF(A499="","",SUM($K$36:K499))</f>
        <v/>
      </c>
    </row>
    <row r="500" spans="1:12" x14ac:dyDescent="0.2">
      <c r="A500" s="40" t="str">
        <f t="shared" si="70"/>
        <v/>
      </c>
      <c r="B500" s="41" t="str">
        <f t="shared" si="71"/>
        <v/>
      </c>
      <c r="C500" s="42" t="str">
        <f t="shared" si="72"/>
        <v/>
      </c>
      <c r="D500" s="43" t="str">
        <f t="shared" si="73"/>
        <v/>
      </c>
      <c r="E500" s="43" t="str">
        <f t="shared" si="74"/>
        <v/>
      </c>
      <c r="F500" s="43" t="str">
        <f t="shared" si="75"/>
        <v/>
      </c>
      <c r="G500" s="44"/>
      <c r="H500" s="43" t="str">
        <f t="shared" si="76"/>
        <v/>
      </c>
      <c r="I500" s="43" t="str">
        <f t="shared" si="77"/>
        <v/>
      </c>
      <c r="J500" s="45" t="str">
        <f t="shared" si="78"/>
        <v/>
      </c>
      <c r="K500" s="43" t="str">
        <f t="shared" si="79"/>
        <v/>
      </c>
      <c r="L500" s="43" t="str">
        <f>IF(A500="","",SUM($K$36:K500))</f>
        <v/>
      </c>
    </row>
    <row r="501" spans="1:12" x14ac:dyDescent="0.2">
      <c r="A501" s="40" t="str">
        <f t="shared" si="70"/>
        <v/>
      </c>
      <c r="B501" s="41" t="str">
        <f t="shared" si="71"/>
        <v/>
      </c>
      <c r="C501" s="42" t="str">
        <f t="shared" si="72"/>
        <v/>
      </c>
      <c r="D501" s="43" t="str">
        <f t="shared" si="73"/>
        <v/>
      </c>
      <c r="E501" s="43" t="str">
        <f t="shared" si="74"/>
        <v/>
      </c>
      <c r="F501" s="43" t="str">
        <f t="shared" si="75"/>
        <v/>
      </c>
      <c r="G501" s="44"/>
      <c r="H501" s="43" t="str">
        <f t="shared" si="76"/>
        <v/>
      </c>
      <c r="I501" s="43" t="str">
        <f t="shared" si="77"/>
        <v/>
      </c>
      <c r="J501" s="45" t="str">
        <f t="shared" si="78"/>
        <v/>
      </c>
      <c r="K501" s="43" t="str">
        <f t="shared" si="79"/>
        <v/>
      </c>
      <c r="L501" s="43" t="str">
        <f>IF(A501="","",SUM($K$36:K501))</f>
        <v/>
      </c>
    </row>
    <row r="502" spans="1:12" x14ac:dyDescent="0.2">
      <c r="A502" s="40" t="str">
        <f t="shared" si="70"/>
        <v/>
      </c>
      <c r="B502" s="41" t="str">
        <f t="shared" si="71"/>
        <v/>
      </c>
      <c r="C502" s="42" t="str">
        <f t="shared" si="72"/>
        <v/>
      </c>
      <c r="D502" s="43" t="str">
        <f t="shared" si="73"/>
        <v/>
      </c>
      <c r="E502" s="43" t="str">
        <f t="shared" si="74"/>
        <v/>
      </c>
      <c r="F502" s="43" t="str">
        <f t="shared" si="75"/>
        <v/>
      </c>
      <c r="G502" s="44"/>
      <c r="H502" s="43" t="str">
        <f t="shared" si="76"/>
        <v/>
      </c>
      <c r="I502" s="43" t="str">
        <f t="shared" si="77"/>
        <v/>
      </c>
      <c r="J502" s="45" t="str">
        <f t="shared" si="78"/>
        <v/>
      </c>
      <c r="K502" s="43" t="str">
        <f t="shared" si="79"/>
        <v/>
      </c>
      <c r="L502" s="43" t="str">
        <f>IF(A502="","",SUM($K$36:K502))</f>
        <v/>
      </c>
    </row>
    <row r="503" spans="1:12" x14ac:dyDescent="0.2">
      <c r="A503" s="40" t="str">
        <f t="shared" si="70"/>
        <v/>
      </c>
      <c r="B503" s="41" t="str">
        <f t="shared" si="71"/>
        <v/>
      </c>
      <c r="C503" s="42" t="str">
        <f t="shared" si="72"/>
        <v/>
      </c>
      <c r="D503" s="43" t="str">
        <f t="shared" si="73"/>
        <v/>
      </c>
      <c r="E503" s="43" t="str">
        <f t="shared" si="74"/>
        <v/>
      </c>
      <c r="F503" s="43" t="str">
        <f t="shared" si="75"/>
        <v/>
      </c>
      <c r="G503" s="44"/>
      <c r="H503" s="43" t="str">
        <f t="shared" si="76"/>
        <v/>
      </c>
      <c r="I503" s="43" t="str">
        <f t="shared" si="77"/>
        <v/>
      </c>
      <c r="J503" s="45" t="str">
        <f t="shared" si="78"/>
        <v/>
      </c>
      <c r="K503" s="43" t="str">
        <f t="shared" si="79"/>
        <v/>
      </c>
      <c r="L503" s="43" t="str">
        <f>IF(A503="","",SUM($K$36:K503))</f>
        <v/>
      </c>
    </row>
    <row r="504" spans="1:12" x14ac:dyDescent="0.2">
      <c r="A504" s="40" t="str">
        <f t="shared" si="70"/>
        <v/>
      </c>
      <c r="B504" s="41" t="str">
        <f t="shared" si="71"/>
        <v/>
      </c>
      <c r="C504" s="42" t="str">
        <f t="shared" si="72"/>
        <v/>
      </c>
      <c r="D504" s="43" t="str">
        <f t="shared" si="73"/>
        <v/>
      </c>
      <c r="E504" s="43" t="str">
        <f t="shared" si="74"/>
        <v/>
      </c>
      <c r="F504" s="43" t="str">
        <f t="shared" si="75"/>
        <v/>
      </c>
      <c r="G504" s="44"/>
      <c r="H504" s="43" t="str">
        <f t="shared" si="76"/>
        <v/>
      </c>
      <c r="I504" s="43" t="str">
        <f t="shared" si="77"/>
        <v/>
      </c>
      <c r="J504" s="45" t="str">
        <f t="shared" si="78"/>
        <v/>
      </c>
      <c r="K504" s="43" t="str">
        <f t="shared" si="79"/>
        <v/>
      </c>
      <c r="L504" s="43" t="str">
        <f>IF(A504="","",SUM($K$36:K504))</f>
        <v/>
      </c>
    </row>
    <row r="505" spans="1:12" x14ac:dyDescent="0.2">
      <c r="A505" s="40" t="str">
        <f t="shared" si="70"/>
        <v/>
      </c>
      <c r="B505" s="41" t="str">
        <f t="shared" si="71"/>
        <v/>
      </c>
      <c r="C505" s="42" t="str">
        <f t="shared" si="72"/>
        <v/>
      </c>
      <c r="D505" s="43" t="str">
        <f t="shared" si="73"/>
        <v/>
      </c>
      <c r="E505" s="43" t="str">
        <f t="shared" si="74"/>
        <v/>
      </c>
      <c r="F505" s="43" t="str">
        <f t="shared" si="75"/>
        <v/>
      </c>
      <c r="G505" s="44"/>
      <c r="H505" s="43" t="str">
        <f t="shared" si="76"/>
        <v/>
      </c>
      <c r="I505" s="43" t="str">
        <f t="shared" si="77"/>
        <v/>
      </c>
      <c r="J505" s="45" t="str">
        <f t="shared" si="78"/>
        <v/>
      </c>
      <c r="K505" s="43" t="str">
        <f t="shared" si="79"/>
        <v/>
      </c>
      <c r="L505" s="43" t="str">
        <f>IF(A505="","",SUM($K$36:K505))</f>
        <v/>
      </c>
    </row>
    <row r="506" spans="1:12" x14ac:dyDescent="0.2">
      <c r="A506" s="40" t="str">
        <f t="shared" si="70"/>
        <v/>
      </c>
      <c r="B506" s="41" t="str">
        <f t="shared" si="71"/>
        <v/>
      </c>
      <c r="C506" s="42" t="str">
        <f t="shared" si="72"/>
        <v/>
      </c>
      <c r="D506" s="43" t="str">
        <f t="shared" si="73"/>
        <v/>
      </c>
      <c r="E506" s="43" t="str">
        <f t="shared" si="74"/>
        <v/>
      </c>
      <c r="F506" s="43" t="str">
        <f t="shared" si="75"/>
        <v/>
      </c>
      <c r="G506" s="44"/>
      <c r="H506" s="43" t="str">
        <f t="shared" si="76"/>
        <v/>
      </c>
      <c r="I506" s="43" t="str">
        <f t="shared" si="77"/>
        <v/>
      </c>
      <c r="J506" s="45" t="str">
        <f t="shared" si="78"/>
        <v/>
      </c>
      <c r="K506" s="43" t="str">
        <f t="shared" si="79"/>
        <v/>
      </c>
      <c r="L506" s="43" t="str">
        <f>IF(A506="","",SUM($K$36:K506))</f>
        <v/>
      </c>
    </row>
    <row r="507" spans="1:12" x14ac:dyDescent="0.2">
      <c r="A507" s="40" t="str">
        <f t="shared" si="70"/>
        <v/>
      </c>
      <c r="B507" s="41" t="str">
        <f t="shared" si="71"/>
        <v/>
      </c>
      <c r="C507" s="42" t="str">
        <f t="shared" si="72"/>
        <v/>
      </c>
      <c r="D507" s="43" t="str">
        <f t="shared" si="73"/>
        <v/>
      </c>
      <c r="E507" s="43" t="str">
        <f t="shared" si="74"/>
        <v/>
      </c>
      <c r="F507" s="43" t="str">
        <f t="shared" si="75"/>
        <v/>
      </c>
      <c r="G507" s="44"/>
      <c r="H507" s="43" t="str">
        <f t="shared" si="76"/>
        <v/>
      </c>
      <c r="I507" s="43" t="str">
        <f t="shared" si="77"/>
        <v/>
      </c>
      <c r="J507" s="45" t="str">
        <f t="shared" si="78"/>
        <v/>
      </c>
      <c r="K507" s="43" t="str">
        <f t="shared" si="79"/>
        <v/>
      </c>
      <c r="L507" s="43" t="str">
        <f>IF(A507="","",SUM($K$36:K507))</f>
        <v/>
      </c>
    </row>
    <row r="508" spans="1:12" x14ac:dyDescent="0.2">
      <c r="A508" s="40" t="str">
        <f t="shared" si="70"/>
        <v/>
      </c>
      <c r="B508" s="41" t="str">
        <f t="shared" si="71"/>
        <v/>
      </c>
      <c r="C508" s="42" t="str">
        <f t="shared" si="72"/>
        <v/>
      </c>
      <c r="D508" s="43" t="str">
        <f t="shared" si="73"/>
        <v/>
      </c>
      <c r="E508" s="43" t="str">
        <f t="shared" si="74"/>
        <v/>
      </c>
      <c r="F508" s="43" t="str">
        <f t="shared" si="75"/>
        <v/>
      </c>
      <c r="G508" s="44"/>
      <c r="H508" s="43" t="str">
        <f t="shared" si="76"/>
        <v/>
      </c>
      <c r="I508" s="43" t="str">
        <f t="shared" si="77"/>
        <v/>
      </c>
      <c r="J508" s="45" t="str">
        <f t="shared" si="78"/>
        <v/>
      </c>
      <c r="K508" s="43" t="str">
        <f t="shared" si="79"/>
        <v/>
      </c>
      <c r="L508" s="43" t="str">
        <f>IF(A508="","",SUM($K$36:K508))</f>
        <v/>
      </c>
    </row>
    <row r="509" spans="1:12" x14ac:dyDescent="0.2">
      <c r="A509" s="40" t="str">
        <f t="shared" si="70"/>
        <v/>
      </c>
      <c r="B509" s="41" t="str">
        <f t="shared" si="71"/>
        <v/>
      </c>
      <c r="C509" s="42" t="str">
        <f t="shared" si="72"/>
        <v/>
      </c>
      <c r="D509" s="43" t="str">
        <f t="shared" si="73"/>
        <v/>
      </c>
      <c r="E509" s="43" t="str">
        <f t="shared" si="74"/>
        <v/>
      </c>
      <c r="F509" s="43" t="str">
        <f t="shared" si="75"/>
        <v/>
      </c>
      <c r="G509" s="44"/>
      <c r="H509" s="43" t="str">
        <f t="shared" si="76"/>
        <v/>
      </c>
      <c r="I509" s="43" t="str">
        <f t="shared" si="77"/>
        <v/>
      </c>
      <c r="J509" s="45" t="str">
        <f t="shared" si="78"/>
        <v/>
      </c>
      <c r="K509" s="43" t="str">
        <f t="shared" si="79"/>
        <v/>
      </c>
      <c r="L509" s="43" t="str">
        <f>IF(A509="","",SUM($K$36:K509))</f>
        <v/>
      </c>
    </row>
    <row r="510" spans="1:12" x14ac:dyDescent="0.2">
      <c r="A510" s="40" t="str">
        <f t="shared" si="70"/>
        <v/>
      </c>
      <c r="B510" s="41" t="str">
        <f t="shared" si="71"/>
        <v/>
      </c>
      <c r="C510" s="42" t="str">
        <f t="shared" si="72"/>
        <v/>
      </c>
      <c r="D510" s="43" t="str">
        <f t="shared" si="73"/>
        <v/>
      </c>
      <c r="E510" s="43" t="str">
        <f t="shared" si="74"/>
        <v/>
      </c>
      <c r="F510" s="43" t="str">
        <f t="shared" si="75"/>
        <v/>
      </c>
      <c r="G510" s="44"/>
      <c r="H510" s="43" t="str">
        <f t="shared" si="76"/>
        <v/>
      </c>
      <c r="I510" s="43" t="str">
        <f t="shared" si="77"/>
        <v/>
      </c>
      <c r="J510" s="45" t="str">
        <f t="shared" si="78"/>
        <v/>
      </c>
      <c r="K510" s="43" t="str">
        <f t="shared" si="79"/>
        <v/>
      </c>
      <c r="L510" s="43" t="str">
        <f>IF(A510="","",SUM($K$36:K510))</f>
        <v/>
      </c>
    </row>
    <row r="511" spans="1:12" x14ac:dyDescent="0.2">
      <c r="A511" s="40" t="str">
        <f t="shared" si="70"/>
        <v/>
      </c>
      <c r="B511" s="41" t="str">
        <f t="shared" si="71"/>
        <v/>
      </c>
      <c r="C511" s="42" t="str">
        <f t="shared" si="72"/>
        <v/>
      </c>
      <c r="D511" s="43" t="str">
        <f t="shared" si="73"/>
        <v/>
      </c>
      <c r="E511" s="43" t="str">
        <f t="shared" si="74"/>
        <v/>
      </c>
      <c r="F511" s="43" t="str">
        <f t="shared" si="75"/>
        <v/>
      </c>
      <c r="G511" s="44"/>
      <c r="H511" s="43" t="str">
        <f t="shared" si="76"/>
        <v/>
      </c>
      <c r="I511" s="43" t="str">
        <f t="shared" si="77"/>
        <v/>
      </c>
      <c r="J511" s="45" t="str">
        <f t="shared" si="78"/>
        <v/>
      </c>
      <c r="K511" s="43" t="str">
        <f t="shared" si="79"/>
        <v/>
      </c>
      <c r="L511" s="43" t="str">
        <f>IF(A511="","",SUM($K$36:K511))</f>
        <v/>
      </c>
    </row>
    <row r="512" spans="1:12" x14ac:dyDescent="0.2">
      <c r="A512" s="40" t="str">
        <f t="shared" si="70"/>
        <v/>
      </c>
      <c r="B512" s="41" t="str">
        <f t="shared" si="71"/>
        <v/>
      </c>
      <c r="C512" s="42" t="str">
        <f t="shared" si="72"/>
        <v/>
      </c>
      <c r="D512" s="43" t="str">
        <f t="shared" si="73"/>
        <v/>
      </c>
      <c r="E512" s="43" t="str">
        <f t="shared" si="74"/>
        <v/>
      </c>
      <c r="F512" s="43" t="str">
        <f t="shared" si="75"/>
        <v/>
      </c>
      <c r="G512" s="44"/>
      <c r="H512" s="43" t="str">
        <f t="shared" si="76"/>
        <v/>
      </c>
      <c r="I512" s="43" t="str">
        <f t="shared" si="77"/>
        <v/>
      </c>
      <c r="J512" s="45" t="str">
        <f t="shared" si="78"/>
        <v/>
      </c>
      <c r="K512" s="43" t="str">
        <f t="shared" si="79"/>
        <v/>
      </c>
      <c r="L512" s="43" t="str">
        <f>IF(A512="","",SUM($K$36:K512))</f>
        <v/>
      </c>
    </row>
    <row r="513" spans="1:12" x14ac:dyDescent="0.2">
      <c r="A513" s="40" t="str">
        <f t="shared" si="70"/>
        <v/>
      </c>
      <c r="B513" s="41" t="str">
        <f t="shared" si="71"/>
        <v/>
      </c>
      <c r="C513" s="42" t="str">
        <f t="shared" si="72"/>
        <v/>
      </c>
      <c r="D513" s="43" t="str">
        <f t="shared" si="73"/>
        <v/>
      </c>
      <c r="E513" s="43" t="str">
        <f t="shared" si="74"/>
        <v/>
      </c>
      <c r="F513" s="43" t="str">
        <f t="shared" si="75"/>
        <v/>
      </c>
      <c r="G513" s="44"/>
      <c r="H513" s="43" t="str">
        <f t="shared" si="76"/>
        <v/>
      </c>
      <c r="I513" s="43" t="str">
        <f t="shared" si="77"/>
        <v/>
      </c>
      <c r="J513" s="45" t="str">
        <f t="shared" si="78"/>
        <v/>
      </c>
      <c r="K513" s="43" t="str">
        <f t="shared" si="79"/>
        <v/>
      </c>
      <c r="L513" s="43" t="str">
        <f>IF(A513="","",SUM($K$36:K513))</f>
        <v/>
      </c>
    </row>
    <row r="514" spans="1:12" x14ac:dyDescent="0.2">
      <c r="A514" s="40" t="str">
        <f t="shared" si="70"/>
        <v/>
      </c>
      <c r="B514" s="41" t="str">
        <f t="shared" si="71"/>
        <v/>
      </c>
      <c r="C514" s="42" t="str">
        <f t="shared" si="72"/>
        <v/>
      </c>
      <c r="D514" s="43" t="str">
        <f t="shared" si="73"/>
        <v/>
      </c>
      <c r="E514" s="43" t="str">
        <f t="shared" si="74"/>
        <v/>
      </c>
      <c r="F514" s="43" t="str">
        <f t="shared" si="75"/>
        <v/>
      </c>
      <c r="G514" s="44"/>
      <c r="H514" s="43" t="str">
        <f t="shared" si="76"/>
        <v/>
      </c>
      <c r="I514" s="43" t="str">
        <f t="shared" si="77"/>
        <v/>
      </c>
      <c r="J514" s="45" t="str">
        <f t="shared" si="78"/>
        <v/>
      </c>
      <c r="K514" s="43" t="str">
        <f t="shared" si="79"/>
        <v/>
      </c>
      <c r="L514" s="43" t="str">
        <f>IF(A514="","",SUM($K$36:K514))</f>
        <v/>
      </c>
    </row>
    <row r="515" spans="1:12" x14ac:dyDescent="0.2">
      <c r="A515" s="40" t="str">
        <f t="shared" si="70"/>
        <v/>
      </c>
      <c r="B515" s="41" t="str">
        <f t="shared" si="71"/>
        <v/>
      </c>
      <c r="C515" s="42" t="str">
        <f t="shared" si="72"/>
        <v/>
      </c>
      <c r="D515" s="43" t="str">
        <f t="shared" si="73"/>
        <v/>
      </c>
      <c r="E515" s="43" t="str">
        <f t="shared" si="74"/>
        <v/>
      </c>
      <c r="F515" s="43" t="str">
        <f t="shared" si="75"/>
        <v/>
      </c>
      <c r="G515" s="44"/>
      <c r="H515" s="43" t="str">
        <f t="shared" si="76"/>
        <v/>
      </c>
      <c r="I515" s="43" t="str">
        <f t="shared" si="77"/>
        <v/>
      </c>
      <c r="J515" s="45" t="str">
        <f t="shared" si="78"/>
        <v/>
      </c>
      <c r="K515" s="43" t="str">
        <f t="shared" si="79"/>
        <v/>
      </c>
      <c r="L515" s="43" t="str">
        <f>IF(A515="","",SUM($K$36:K515))</f>
        <v/>
      </c>
    </row>
    <row r="516" spans="1:12" x14ac:dyDescent="0.2">
      <c r="A516" s="40" t="str">
        <f t="shared" si="70"/>
        <v/>
      </c>
      <c r="B516" s="41" t="str">
        <f t="shared" si="71"/>
        <v/>
      </c>
      <c r="C516" s="42" t="str">
        <f t="shared" si="72"/>
        <v/>
      </c>
      <c r="D516" s="43" t="str">
        <f t="shared" si="73"/>
        <v/>
      </c>
      <c r="E516" s="43" t="str">
        <f t="shared" si="74"/>
        <v/>
      </c>
      <c r="F516" s="43" t="str">
        <f t="shared" si="75"/>
        <v/>
      </c>
      <c r="G516" s="44"/>
      <c r="H516" s="43" t="str">
        <f t="shared" si="76"/>
        <v/>
      </c>
      <c r="I516" s="43" t="str">
        <f t="shared" si="77"/>
        <v/>
      </c>
      <c r="J516" s="45" t="str">
        <f t="shared" si="78"/>
        <v/>
      </c>
      <c r="K516" s="43" t="str">
        <f t="shared" si="79"/>
        <v/>
      </c>
      <c r="L516" s="43" t="str">
        <f>IF(A516="","",SUM($K$36:K516))</f>
        <v/>
      </c>
    </row>
    <row r="517" spans="1:12" x14ac:dyDescent="0.2">
      <c r="A517" s="40" t="str">
        <f t="shared" si="70"/>
        <v/>
      </c>
      <c r="B517" s="41" t="str">
        <f t="shared" si="71"/>
        <v/>
      </c>
      <c r="C517" s="42" t="str">
        <f t="shared" si="72"/>
        <v/>
      </c>
      <c r="D517" s="43" t="str">
        <f t="shared" si="73"/>
        <v/>
      </c>
      <c r="E517" s="43" t="str">
        <f t="shared" si="74"/>
        <v/>
      </c>
      <c r="F517" s="43" t="str">
        <f t="shared" si="75"/>
        <v/>
      </c>
      <c r="G517" s="44"/>
      <c r="H517" s="43" t="str">
        <f t="shared" si="76"/>
        <v/>
      </c>
      <c r="I517" s="43" t="str">
        <f t="shared" si="77"/>
        <v/>
      </c>
      <c r="J517" s="45" t="str">
        <f t="shared" si="78"/>
        <v/>
      </c>
      <c r="K517" s="43" t="str">
        <f t="shared" si="79"/>
        <v/>
      </c>
      <c r="L517" s="43" t="str">
        <f>IF(A517="","",SUM($K$36:K517))</f>
        <v/>
      </c>
    </row>
    <row r="518" spans="1:12" x14ac:dyDescent="0.2">
      <c r="A518" s="40" t="str">
        <f t="shared" si="70"/>
        <v/>
      </c>
      <c r="B518" s="41" t="str">
        <f t="shared" si="71"/>
        <v/>
      </c>
      <c r="C518" s="42" t="str">
        <f t="shared" si="72"/>
        <v/>
      </c>
      <c r="D518" s="43" t="str">
        <f t="shared" si="73"/>
        <v/>
      </c>
      <c r="E518" s="43" t="str">
        <f t="shared" si="74"/>
        <v/>
      </c>
      <c r="F518" s="43" t="str">
        <f t="shared" si="75"/>
        <v/>
      </c>
      <c r="G518" s="44"/>
      <c r="H518" s="43" t="str">
        <f t="shared" si="76"/>
        <v/>
      </c>
      <c r="I518" s="43" t="str">
        <f t="shared" si="77"/>
        <v/>
      </c>
      <c r="J518" s="45" t="str">
        <f t="shared" si="78"/>
        <v/>
      </c>
      <c r="K518" s="43" t="str">
        <f t="shared" si="79"/>
        <v/>
      </c>
      <c r="L518" s="43" t="str">
        <f>IF(A518="","",SUM($K$36:K518))</f>
        <v/>
      </c>
    </row>
    <row r="519" spans="1:12" x14ac:dyDescent="0.2">
      <c r="A519" s="40" t="str">
        <f t="shared" si="70"/>
        <v/>
      </c>
      <c r="B519" s="41" t="str">
        <f t="shared" si="71"/>
        <v/>
      </c>
      <c r="C519" s="42" t="str">
        <f t="shared" si="72"/>
        <v/>
      </c>
      <c r="D519" s="43" t="str">
        <f t="shared" si="73"/>
        <v/>
      </c>
      <c r="E519" s="43" t="str">
        <f t="shared" si="74"/>
        <v/>
      </c>
      <c r="F519" s="43" t="str">
        <f t="shared" si="75"/>
        <v/>
      </c>
      <c r="G519" s="44"/>
      <c r="H519" s="43" t="str">
        <f t="shared" si="76"/>
        <v/>
      </c>
      <c r="I519" s="43" t="str">
        <f t="shared" si="77"/>
        <v/>
      </c>
      <c r="J519" s="45" t="str">
        <f t="shared" si="78"/>
        <v/>
      </c>
      <c r="K519" s="43" t="str">
        <f t="shared" si="79"/>
        <v/>
      </c>
      <c r="L519" s="43" t="str">
        <f>IF(A519="","",SUM($K$36:K519))</f>
        <v/>
      </c>
    </row>
    <row r="520" spans="1:12" x14ac:dyDescent="0.2">
      <c r="A520" s="40" t="str">
        <f t="shared" si="70"/>
        <v/>
      </c>
      <c r="B520" s="41" t="str">
        <f t="shared" si="71"/>
        <v/>
      </c>
      <c r="C520" s="42" t="str">
        <f t="shared" si="72"/>
        <v/>
      </c>
      <c r="D520" s="43" t="str">
        <f t="shared" si="73"/>
        <v/>
      </c>
      <c r="E520" s="43" t="str">
        <f t="shared" si="74"/>
        <v/>
      </c>
      <c r="F520" s="43" t="str">
        <f t="shared" si="75"/>
        <v/>
      </c>
      <c r="G520" s="44"/>
      <c r="H520" s="43" t="str">
        <f t="shared" si="76"/>
        <v/>
      </c>
      <c r="I520" s="43" t="str">
        <f t="shared" si="77"/>
        <v/>
      </c>
      <c r="J520" s="45" t="str">
        <f t="shared" si="78"/>
        <v/>
      </c>
      <c r="K520" s="43" t="str">
        <f t="shared" si="79"/>
        <v/>
      </c>
      <c r="L520" s="43" t="str">
        <f>IF(A520="","",SUM($K$36:K520))</f>
        <v/>
      </c>
    </row>
    <row r="521" spans="1:12" x14ac:dyDescent="0.2">
      <c r="A521" s="40" t="str">
        <f t="shared" si="70"/>
        <v/>
      </c>
      <c r="B521" s="41" t="str">
        <f t="shared" si="71"/>
        <v/>
      </c>
      <c r="C521" s="42" t="str">
        <f t="shared" si="72"/>
        <v/>
      </c>
      <c r="D521" s="43" t="str">
        <f t="shared" si="73"/>
        <v/>
      </c>
      <c r="E521" s="43" t="str">
        <f t="shared" si="74"/>
        <v/>
      </c>
      <c r="F521" s="43" t="str">
        <f t="shared" si="75"/>
        <v/>
      </c>
      <c r="G521" s="44"/>
      <c r="H521" s="43" t="str">
        <f t="shared" si="76"/>
        <v/>
      </c>
      <c r="I521" s="43" t="str">
        <f t="shared" si="77"/>
        <v/>
      </c>
      <c r="J521" s="45" t="str">
        <f t="shared" si="78"/>
        <v/>
      </c>
      <c r="K521" s="43" t="str">
        <f t="shared" si="79"/>
        <v/>
      </c>
      <c r="L521" s="43" t="str">
        <f>IF(A521="","",SUM($K$36:K521))</f>
        <v/>
      </c>
    </row>
    <row r="522" spans="1:12" x14ac:dyDescent="0.2">
      <c r="A522" s="40" t="str">
        <f t="shared" si="70"/>
        <v/>
      </c>
      <c r="B522" s="41" t="str">
        <f t="shared" si="71"/>
        <v/>
      </c>
      <c r="C522" s="42" t="str">
        <f t="shared" si="72"/>
        <v/>
      </c>
      <c r="D522" s="43" t="str">
        <f t="shared" si="73"/>
        <v/>
      </c>
      <c r="E522" s="43" t="str">
        <f t="shared" si="74"/>
        <v/>
      </c>
      <c r="F522" s="43" t="str">
        <f t="shared" si="75"/>
        <v/>
      </c>
      <c r="G522" s="44"/>
      <c r="H522" s="43" t="str">
        <f t="shared" si="76"/>
        <v/>
      </c>
      <c r="I522" s="43" t="str">
        <f t="shared" si="77"/>
        <v/>
      </c>
      <c r="J522" s="45" t="str">
        <f t="shared" si="78"/>
        <v/>
      </c>
      <c r="K522" s="43" t="str">
        <f t="shared" si="79"/>
        <v/>
      </c>
      <c r="L522" s="43" t="str">
        <f>IF(A522="","",SUM($K$36:K522))</f>
        <v/>
      </c>
    </row>
    <row r="523" spans="1:12" x14ac:dyDescent="0.2">
      <c r="A523" s="40" t="str">
        <f t="shared" si="70"/>
        <v/>
      </c>
      <c r="B523" s="41" t="str">
        <f t="shared" si="71"/>
        <v/>
      </c>
      <c r="C523" s="42" t="str">
        <f t="shared" si="72"/>
        <v/>
      </c>
      <c r="D523" s="43" t="str">
        <f t="shared" si="73"/>
        <v/>
      </c>
      <c r="E523" s="43" t="str">
        <f t="shared" si="74"/>
        <v/>
      </c>
      <c r="F523" s="43" t="str">
        <f t="shared" si="75"/>
        <v/>
      </c>
      <c r="G523" s="44"/>
      <c r="H523" s="43" t="str">
        <f t="shared" si="76"/>
        <v/>
      </c>
      <c r="I523" s="43" t="str">
        <f t="shared" si="77"/>
        <v/>
      </c>
      <c r="J523" s="45" t="str">
        <f t="shared" si="78"/>
        <v/>
      </c>
      <c r="K523" s="43" t="str">
        <f t="shared" si="79"/>
        <v/>
      </c>
      <c r="L523" s="43" t="str">
        <f>IF(A523="","",SUM($K$36:K523))</f>
        <v/>
      </c>
    </row>
    <row r="524" spans="1:12" x14ac:dyDescent="0.2">
      <c r="A524" s="40" t="str">
        <f t="shared" si="70"/>
        <v/>
      </c>
      <c r="B524" s="41" t="str">
        <f t="shared" si="71"/>
        <v/>
      </c>
      <c r="C524" s="42" t="str">
        <f t="shared" si="72"/>
        <v/>
      </c>
      <c r="D524" s="43" t="str">
        <f t="shared" si="73"/>
        <v/>
      </c>
      <c r="E524" s="43" t="str">
        <f t="shared" si="74"/>
        <v/>
      </c>
      <c r="F524" s="43" t="str">
        <f t="shared" si="75"/>
        <v/>
      </c>
      <c r="G524" s="44"/>
      <c r="H524" s="43" t="str">
        <f t="shared" si="76"/>
        <v/>
      </c>
      <c r="I524" s="43" t="str">
        <f t="shared" si="77"/>
        <v/>
      </c>
      <c r="J524" s="45" t="str">
        <f t="shared" si="78"/>
        <v/>
      </c>
      <c r="K524" s="43" t="str">
        <f t="shared" si="79"/>
        <v/>
      </c>
      <c r="L524" s="43" t="str">
        <f>IF(A524="","",SUM($K$36:K524))</f>
        <v/>
      </c>
    </row>
    <row r="525" spans="1:12" x14ac:dyDescent="0.2">
      <c r="A525" s="40" t="str">
        <f t="shared" si="70"/>
        <v/>
      </c>
      <c r="B525" s="41" t="str">
        <f t="shared" si="71"/>
        <v/>
      </c>
      <c r="C525" s="42" t="str">
        <f t="shared" si="72"/>
        <v/>
      </c>
      <c r="D525" s="43" t="str">
        <f t="shared" si="73"/>
        <v/>
      </c>
      <c r="E525" s="43" t="str">
        <f t="shared" si="74"/>
        <v/>
      </c>
      <c r="F525" s="43" t="str">
        <f t="shared" si="75"/>
        <v/>
      </c>
      <c r="G525" s="44"/>
      <c r="H525" s="43" t="str">
        <f t="shared" si="76"/>
        <v/>
      </c>
      <c r="I525" s="43" t="str">
        <f t="shared" si="77"/>
        <v/>
      </c>
      <c r="J525" s="45" t="str">
        <f t="shared" si="78"/>
        <v/>
      </c>
      <c r="K525" s="43" t="str">
        <f t="shared" si="79"/>
        <v/>
      </c>
      <c r="L525" s="43" t="str">
        <f>IF(A525="","",SUM($K$36:K525))</f>
        <v/>
      </c>
    </row>
    <row r="526" spans="1:12" x14ac:dyDescent="0.2">
      <c r="A526" s="40" t="str">
        <f t="shared" si="70"/>
        <v/>
      </c>
      <c r="B526" s="41" t="str">
        <f t="shared" si="71"/>
        <v/>
      </c>
      <c r="C526" s="42" t="str">
        <f t="shared" si="72"/>
        <v/>
      </c>
      <c r="D526" s="43" t="str">
        <f t="shared" si="73"/>
        <v/>
      </c>
      <c r="E526" s="43" t="str">
        <f t="shared" si="74"/>
        <v/>
      </c>
      <c r="F526" s="43" t="str">
        <f t="shared" si="75"/>
        <v/>
      </c>
      <c r="G526" s="44"/>
      <c r="H526" s="43" t="str">
        <f t="shared" si="76"/>
        <v/>
      </c>
      <c r="I526" s="43" t="str">
        <f t="shared" si="77"/>
        <v/>
      </c>
      <c r="J526" s="45" t="str">
        <f t="shared" si="78"/>
        <v/>
      </c>
      <c r="K526" s="43" t="str">
        <f t="shared" si="79"/>
        <v/>
      </c>
      <c r="L526" s="43" t="str">
        <f>IF(A526="","",SUM($K$36:K526))</f>
        <v/>
      </c>
    </row>
    <row r="527" spans="1:12" x14ac:dyDescent="0.2">
      <c r="A527" s="40" t="str">
        <f t="shared" si="70"/>
        <v/>
      </c>
      <c r="B527" s="41" t="str">
        <f t="shared" si="71"/>
        <v/>
      </c>
      <c r="C527" s="42" t="str">
        <f t="shared" si="72"/>
        <v/>
      </c>
      <c r="D527" s="43" t="str">
        <f t="shared" si="73"/>
        <v/>
      </c>
      <c r="E527" s="43" t="str">
        <f t="shared" si="74"/>
        <v/>
      </c>
      <c r="F527" s="43" t="str">
        <f t="shared" si="75"/>
        <v/>
      </c>
      <c r="G527" s="44"/>
      <c r="H527" s="43" t="str">
        <f t="shared" si="76"/>
        <v/>
      </c>
      <c r="I527" s="43" t="str">
        <f t="shared" si="77"/>
        <v/>
      </c>
      <c r="J527" s="45" t="str">
        <f t="shared" si="78"/>
        <v/>
      </c>
      <c r="K527" s="43" t="str">
        <f t="shared" si="79"/>
        <v/>
      </c>
      <c r="L527" s="43" t="str">
        <f>IF(A527="","",SUM($K$36:K527))</f>
        <v/>
      </c>
    </row>
    <row r="528" spans="1:12" x14ac:dyDescent="0.2">
      <c r="A528" s="40" t="str">
        <f t="shared" si="70"/>
        <v/>
      </c>
      <c r="B528" s="41" t="str">
        <f t="shared" si="71"/>
        <v/>
      </c>
      <c r="C528" s="42" t="str">
        <f t="shared" si="72"/>
        <v/>
      </c>
      <c r="D528" s="43" t="str">
        <f t="shared" si="73"/>
        <v/>
      </c>
      <c r="E528" s="43" t="str">
        <f t="shared" si="74"/>
        <v/>
      </c>
      <c r="F528" s="43" t="str">
        <f t="shared" si="75"/>
        <v/>
      </c>
      <c r="G528" s="44"/>
      <c r="H528" s="43" t="str">
        <f t="shared" si="76"/>
        <v/>
      </c>
      <c r="I528" s="43" t="str">
        <f t="shared" si="77"/>
        <v/>
      </c>
      <c r="J528" s="45" t="str">
        <f t="shared" si="78"/>
        <v/>
      </c>
      <c r="K528" s="43" t="str">
        <f t="shared" si="79"/>
        <v/>
      </c>
      <c r="L528" s="43" t="str">
        <f>IF(A528="","",SUM($K$36:K528))</f>
        <v/>
      </c>
    </row>
    <row r="529" spans="1:12" x14ac:dyDescent="0.2">
      <c r="A529" s="40" t="str">
        <f t="shared" si="70"/>
        <v/>
      </c>
      <c r="B529" s="41" t="str">
        <f t="shared" si="71"/>
        <v/>
      </c>
      <c r="C529" s="42" t="str">
        <f t="shared" si="72"/>
        <v/>
      </c>
      <c r="D529" s="43" t="str">
        <f t="shared" si="73"/>
        <v/>
      </c>
      <c r="E529" s="43" t="str">
        <f t="shared" si="74"/>
        <v/>
      </c>
      <c r="F529" s="43" t="str">
        <f t="shared" si="75"/>
        <v/>
      </c>
      <c r="G529" s="44"/>
      <c r="H529" s="43" t="str">
        <f t="shared" si="76"/>
        <v/>
      </c>
      <c r="I529" s="43" t="str">
        <f t="shared" si="77"/>
        <v/>
      </c>
      <c r="J529" s="45" t="str">
        <f t="shared" si="78"/>
        <v/>
      </c>
      <c r="K529" s="43" t="str">
        <f t="shared" si="79"/>
        <v/>
      </c>
      <c r="L529" s="43" t="str">
        <f>IF(A529="","",SUM($K$36:K529))</f>
        <v/>
      </c>
    </row>
    <row r="530" spans="1:12" x14ac:dyDescent="0.2">
      <c r="A530" s="40" t="str">
        <f t="shared" si="70"/>
        <v/>
      </c>
      <c r="B530" s="41" t="str">
        <f t="shared" si="71"/>
        <v/>
      </c>
      <c r="C530" s="42" t="str">
        <f t="shared" si="72"/>
        <v/>
      </c>
      <c r="D530" s="43" t="str">
        <f t="shared" si="73"/>
        <v/>
      </c>
      <c r="E530" s="43" t="str">
        <f t="shared" si="74"/>
        <v/>
      </c>
      <c r="F530" s="43" t="str">
        <f t="shared" si="75"/>
        <v/>
      </c>
      <c r="G530" s="44"/>
      <c r="H530" s="43" t="str">
        <f t="shared" si="76"/>
        <v/>
      </c>
      <c r="I530" s="43" t="str">
        <f t="shared" si="77"/>
        <v/>
      </c>
      <c r="J530" s="45" t="str">
        <f t="shared" si="78"/>
        <v/>
      </c>
      <c r="K530" s="43" t="str">
        <f t="shared" si="79"/>
        <v/>
      </c>
      <c r="L530" s="43" t="str">
        <f>IF(A530="","",SUM($K$36:K530))</f>
        <v/>
      </c>
    </row>
    <row r="531" spans="1:12" x14ac:dyDescent="0.2">
      <c r="A531" s="40" t="str">
        <f t="shared" si="70"/>
        <v/>
      </c>
      <c r="B531" s="41" t="str">
        <f t="shared" si="71"/>
        <v/>
      </c>
      <c r="C531" s="42" t="str">
        <f t="shared" si="72"/>
        <v/>
      </c>
      <c r="D531" s="43" t="str">
        <f t="shared" si="73"/>
        <v/>
      </c>
      <c r="E531" s="43" t="str">
        <f t="shared" si="74"/>
        <v/>
      </c>
      <c r="F531" s="43" t="str">
        <f t="shared" si="75"/>
        <v/>
      </c>
      <c r="G531" s="44"/>
      <c r="H531" s="43" t="str">
        <f t="shared" si="76"/>
        <v/>
      </c>
      <c r="I531" s="43" t="str">
        <f t="shared" si="77"/>
        <v/>
      </c>
      <c r="J531" s="45" t="str">
        <f t="shared" si="78"/>
        <v/>
      </c>
      <c r="K531" s="43" t="str">
        <f t="shared" si="79"/>
        <v/>
      </c>
      <c r="L531" s="43" t="str">
        <f>IF(A531="","",SUM($K$36:K531))</f>
        <v/>
      </c>
    </row>
    <row r="532" spans="1:12" x14ac:dyDescent="0.2">
      <c r="A532" s="40" t="str">
        <f t="shared" si="70"/>
        <v/>
      </c>
      <c r="B532" s="41" t="str">
        <f t="shared" si="71"/>
        <v/>
      </c>
      <c r="C532" s="42" t="str">
        <f t="shared" si="72"/>
        <v/>
      </c>
      <c r="D532" s="43" t="str">
        <f t="shared" si="73"/>
        <v/>
      </c>
      <c r="E532" s="43" t="str">
        <f t="shared" si="74"/>
        <v/>
      </c>
      <c r="F532" s="43" t="str">
        <f t="shared" si="75"/>
        <v/>
      </c>
      <c r="G532" s="44"/>
      <c r="H532" s="43" t="str">
        <f t="shared" si="76"/>
        <v/>
      </c>
      <c r="I532" s="43" t="str">
        <f t="shared" si="77"/>
        <v/>
      </c>
      <c r="J532" s="45" t="str">
        <f t="shared" si="78"/>
        <v/>
      </c>
      <c r="K532" s="43" t="str">
        <f t="shared" si="79"/>
        <v/>
      </c>
      <c r="L532" s="43" t="str">
        <f>IF(A532="","",SUM($K$36:K532))</f>
        <v/>
      </c>
    </row>
    <row r="533" spans="1:12" x14ac:dyDescent="0.2">
      <c r="A533" s="40" t="str">
        <f t="shared" si="70"/>
        <v/>
      </c>
      <c r="B533" s="41" t="str">
        <f t="shared" si="71"/>
        <v/>
      </c>
      <c r="C533" s="42" t="str">
        <f t="shared" si="72"/>
        <v/>
      </c>
      <c r="D533" s="43" t="str">
        <f t="shared" si="73"/>
        <v/>
      </c>
      <c r="E533" s="43" t="str">
        <f t="shared" si="74"/>
        <v/>
      </c>
      <c r="F533" s="43" t="str">
        <f t="shared" si="75"/>
        <v/>
      </c>
      <c r="G533" s="44"/>
      <c r="H533" s="43" t="str">
        <f t="shared" si="76"/>
        <v/>
      </c>
      <c r="I533" s="43" t="str">
        <f t="shared" si="77"/>
        <v/>
      </c>
      <c r="J533" s="45" t="str">
        <f t="shared" si="78"/>
        <v/>
      </c>
      <c r="K533" s="43" t="str">
        <f t="shared" si="79"/>
        <v/>
      </c>
      <c r="L533" s="43" t="str">
        <f>IF(A533="","",SUM($K$36:K533))</f>
        <v/>
      </c>
    </row>
    <row r="534" spans="1:12" x14ac:dyDescent="0.2">
      <c r="A534" s="40" t="str">
        <f t="shared" si="70"/>
        <v/>
      </c>
      <c r="B534" s="41" t="str">
        <f t="shared" si="71"/>
        <v/>
      </c>
      <c r="C534" s="42" t="str">
        <f t="shared" si="72"/>
        <v/>
      </c>
      <c r="D534" s="43" t="str">
        <f t="shared" si="73"/>
        <v/>
      </c>
      <c r="E534" s="43" t="str">
        <f t="shared" si="74"/>
        <v/>
      </c>
      <c r="F534" s="43" t="str">
        <f t="shared" si="75"/>
        <v/>
      </c>
      <c r="G534" s="44"/>
      <c r="H534" s="43" t="str">
        <f t="shared" si="76"/>
        <v/>
      </c>
      <c r="I534" s="43" t="str">
        <f t="shared" si="77"/>
        <v/>
      </c>
      <c r="J534" s="45" t="str">
        <f t="shared" si="78"/>
        <v/>
      </c>
      <c r="K534" s="43" t="str">
        <f t="shared" si="79"/>
        <v/>
      </c>
      <c r="L534" s="43" t="str">
        <f>IF(A534="","",SUM($K$36:K534))</f>
        <v/>
      </c>
    </row>
    <row r="535" spans="1:12" x14ac:dyDescent="0.2">
      <c r="A535" s="40" t="str">
        <f t="shared" si="70"/>
        <v/>
      </c>
      <c r="B535" s="41" t="str">
        <f t="shared" si="71"/>
        <v/>
      </c>
      <c r="C535" s="42" t="str">
        <f t="shared" si="72"/>
        <v/>
      </c>
      <c r="D535" s="43" t="str">
        <f t="shared" si="73"/>
        <v/>
      </c>
      <c r="E535" s="43" t="str">
        <f t="shared" si="74"/>
        <v/>
      </c>
      <c r="F535" s="43" t="str">
        <f t="shared" si="75"/>
        <v/>
      </c>
      <c r="G535" s="44"/>
      <c r="H535" s="43" t="str">
        <f t="shared" si="76"/>
        <v/>
      </c>
      <c r="I535" s="43" t="str">
        <f t="shared" si="77"/>
        <v/>
      </c>
      <c r="J535" s="45" t="str">
        <f t="shared" si="78"/>
        <v/>
      </c>
      <c r="K535" s="43" t="str">
        <f t="shared" si="79"/>
        <v/>
      </c>
      <c r="L535" s="43" t="str">
        <f>IF(A535="","",SUM($K$36:K535))</f>
        <v/>
      </c>
    </row>
    <row r="536" spans="1:12" x14ac:dyDescent="0.2">
      <c r="A536" s="40" t="str">
        <f t="shared" si="70"/>
        <v/>
      </c>
      <c r="B536" s="41" t="str">
        <f t="shared" si="71"/>
        <v/>
      </c>
      <c r="C536" s="42" t="str">
        <f t="shared" si="72"/>
        <v/>
      </c>
      <c r="D536" s="43" t="str">
        <f t="shared" si="73"/>
        <v/>
      </c>
      <c r="E536" s="43" t="str">
        <f t="shared" si="74"/>
        <v/>
      </c>
      <c r="F536" s="43" t="str">
        <f t="shared" si="75"/>
        <v/>
      </c>
      <c r="G536" s="44"/>
      <c r="H536" s="43" t="str">
        <f t="shared" si="76"/>
        <v/>
      </c>
      <c r="I536" s="43" t="str">
        <f t="shared" si="77"/>
        <v/>
      </c>
      <c r="J536" s="45" t="str">
        <f t="shared" si="78"/>
        <v/>
      </c>
      <c r="K536" s="43" t="str">
        <f t="shared" si="79"/>
        <v/>
      </c>
      <c r="L536" s="43" t="str">
        <f>IF(A536="","",SUM($K$36:K536))</f>
        <v/>
      </c>
    </row>
    <row r="537" spans="1:12" x14ac:dyDescent="0.2">
      <c r="A537" s="40" t="str">
        <f t="shared" si="70"/>
        <v/>
      </c>
      <c r="B537" s="41" t="str">
        <f t="shared" si="71"/>
        <v/>
      </c>
      <c r="C537" s="42" t="str">
        <f t="shared" si="72"/>
        <v/>
      </c>
      <c r="D537" s="43" t="str">
        <f t="shared" si="73"/>
        <v/>
      </c>
      <c r="E537" s="43" t="str">
        <f t="shared" si="74"/>
        <v/>
      </c>
      <c r="F537" s="43" t="str">
        <f t="shared" si="75"/>
        <v/>
      </c>
      <c r="G537" s="44"/>
      <c r="H537" s="43" t="str">
        <f t="shared" si="76"/>
        <v/>
      </c>
      <c r="I537" s="43" t="str">
        <f t="shared" si="77"/>
        <v/>
      </c>
      <c r="J537" s="45" t="str">
        <f t="shared" si="78"/>
        <v/>
      </c>
      <c r="K537" s="43" t="str">
        <f t="shared" si="79"/>
        <v/>
      </c>
      <c r="L537" s="43" t="str">
        <f>IF(A537="","",SUM($K$36:K537))</f>
        <v/>
      </c>
    </row>
    <row r="538" spans="1:12" x14ac:dyDescent="0.2">
      <c r="A538" s="40" t="str">
        <f t="shared" si="70"/>
        <v/>
      </c>
      <c r="B538" s="41" t="str">
        <f t="shared" si="71"/>
        <v/>
      </c>
      <c r="C538" s="42" t="str">
        <f t="shared" si="72"/>
        <v/>
      </c>
      <c r="D538" s="43" t="str">
        <f t="shared" si="73"/>
        <v/>
      </c>
      <c r="E538" s="43" t="str">
        <f t="shared" si="74"/>
        <v/>
      </c>
      <c r="F538" s="43" t="str">
        <f t="shared" si="75"/>
        <v/>
      </c>
      <c r="G538" s="44"/>
      <c r="H538" s="43" t="str">
        <f t="shared" si="76"/>
        <v/>
      </c>
      <c r="I538" s="43" t="str">
        <f t="shared" si="77"/>
        <v/>
      </c>
      <c r="J538" s="45" t="str">
        <f t="shared" si="78"/>
        <v/>
      </c>
      <c r="K538" s="43" t="str">
        <f t="shared" si="79"/>
        <v/>
      </c>
      <c r="L538" s="43" t="str">
        <f>IF(A538="","",SUM($K$36:K538))</f>
        <v/>
      </c>
    </row>
    <row r="539" spans="1:12" x14ac:dyDescent="0.2">
      <c r="A539" s="40" t="str">
        <f t="shared" si="70"/>
        <v/>
      </c>
      <c r="B539" s="41" t="str">
        <f t="shared" si="71"/>
        <v/>
      </c>
      <c r="C539" s="42" t="str">
        <f t="shared" si="72"/>
        <v/>
      </c>
      <c r="D539" s="43" t="str">
        <f t="shared" si="73"/>
        <v/>
      </c>
      <c r="E539" s="43" t="str">
        <f t="shared" si="74"/>
        <v/>
      </c>
      <c r="F539" s="43" t="str">
        <f t="shared" si="75"/>
        <v/>
      </c>
      <c r="G539" s="44"/>
      <c r="H539" s="43" t="str">
        <f t="shared" si="76"/>
        <v/>
      </c>
      <c r="I539" s="43" t="str">
        <f t="shared" si="77"/>
        <v/>
      </c>
      <c r="J539" s="45" t="str">
        <f t="shared" si="78"/>
        <v/>
      </c>
      <c r="K539" s="43" t="str">
        <f t="shared" si="79"/>
        <v/>
      </c>
      <c r="L539" s="43" t="str">
        <f>IF(A539="","",SUM($K$36:K539))</f>
        <v/>
      </c>
    </row>
    <row r="540" spans="1:12" x14ac:dyDescent="0.2">
      <c r="A540" s="40" t="str">
        <f t="shared" si="70"/>
        <v/>
      </c>
      <c r="B540" s="41" t="str">
        <f t="shared" si="71"/>
        <v/>
      </c>
      <c r="C540" s="42" t="str">
        <f t="shared" si="72"/>
        <v/>
      </c>
      <c r="D540" s="43" t="str">
        <f t="shared" si="73"/>
        <v/>
      </c>
      <c r="E540" s="43" t="str">
        <f t="shared" si="74"/>
        <v/>
      </c>
      <c r="F540" s="43" t="str">
        <f t="shared" si="75"/>
        <v/>
      </c>
      <c r="G540" s="44"/>
      <c r="H540" s="43" t="str">
        <f t="shared" si="76"/>
        <v/>
      </c>
      <c r="I540" s="43" t="str">
        <f t="shared" si="77"/>
        <v/>
      </c>
      <c r="J540" s="45" t="str">
        <f t="shared" si="78"/>
        <v/>
      </c>
      <c r="K540" s="43" t="str">
        <f t="shared" si="79"/>
        <v/>
      </c>
      <c r="L540" s="43" t="str">
        <f>IF(A540="","",SUM($K$36:K540))</f>
        <v/>
      </c>
    </row>
    <row r="541" spans="1:12" x14ac:dyDescent="0.2">
      <c r="A541" s="40" t="str">
        <f t="shared" si="70"/>
        <v/>
      </c>
      <c r="B541" s="41" t="str">
        <f t="shared" si="71"/>
        <v/>
      </c>
      <c r="C541" s="42" t="str">
        <f t="shared" si="72"/>
        <v/>
      </c>
      <c r="D541" s="43" t="str">
        <f t="shared" si="73"/>
        <v/>
      </c>
      <c r="E541" s="43" t="str">
        <f t="shared" si="74"/>
        <v/>
      </c>
      <c r="F541" s="43" t="str">
        <f t="shared" si="75"/>
        <v/>
      </c>
      <c r="G541" s="44"/>
      <c r="H541" s="43" t="str">
        <f t="shared" si="76"/>
        <v/>
      </c>
      <c r="I541" s="43" t="str">
        <f t="shared" si="77"/>
        <v/>
      </c>
      <c r="J541" s="45" t="str">
        <f t="shared" si="78"/>
        <v/>
      </c>
      <c r="K541" s="43" t="str">
        <f t="shared" si="79"/>
        <v/>
      </c>
      <c r="L541" s="43" t="str">
        <f>IF(A541="","",SUM($K$36:K541))</f>
        <v/>
      </c>
    </row>
    <row r="542" spans="1:12" x14ac:dyDescent="0.2">
      <c r="A542" s="40" t="str">
        <f t="shared" si="70"/>
        <v/>
      </c>
      <c r="B542" s="41" t="str">
        <f t="shared" si="71"/>
        <v/>
      </c>
      <c r="C542" s="42" t="str">
        <f t="shared" si="72"/>
        <v/>
      </c>
      <c r="D542" s="43" t="str">
        <f t="shared" si="73"/>
        <v/>
      </c>
      <c r="E542" s="43" t="str">
        <f t="shared" si="74"/>
        <v/>
      </c>
      <c r="F542" s="43" t="str">
        <f t="shared" si="75"/>
        <v/>
      </c>
      <c r="G542" s="44"/>
      <c r="H542" s="43" t="str">
        <f t="shared" si="76"/>
        <v/>
      </c>
      <c r="I542" s="43" t="str">
        <f t="shared" si="77"/>
        <v/>
      </c>
      <c r="J542" s="45" t="str">
        <f t="shared" si="78"/>
        <v/>
      </c>
      <c r="K542" s="43" t="str">
        <f t="shared" si="79"/>
        <v/>
      </c>
      <c r="L542" s="43" t="str">
        <f>IF(A542="","",SUM($K$36:K542))</f>
        <v/>
      </c>
    </row>
    <row r="543" spans="1:12" x14ac:dyDescent="0.2">
      <c r="A543" s="40" t="str">
        <f t="shared" si="70"/>
        <v/>
      </c>
      <c r="B543" s="41" t="str">
        <f t="shared" si="71"/>
        <v/>
      </c>
      <c r="C543" s="42" t="str">
        <f t="shared" si="72"/>
        <v/>
      </c>
      <c r="D543" s="43" t="str">
        <f t="shared" si="73"/>
        <v/>
      </c>
      <c r="E543" s="43" t="str">
        <f t="shared" si="74"/>
        <v/>
      </c>
      <c r="F543" s="43" t="str">
        <f t="shared" si="75"/>
        <v/>
      </c>
      <c r="G543" s="44"/>
      <c r="H543" s="43" t="str">
        <f t="shared" si="76"/>
        <v/>
      </c>
      <c r="I543" s="43" t="str">
        <f t="shared" si="77"/>
        <v/>
      </c>
      <c r="J543" s="45" t="str">
        <f t="shared" si="78"/>
        <v/>
      </c>
      <c r="K543" s="43" t="str">
        <f t="shared" si="79"/>
        <v/>
      </c>
      <c r="L543" s="43" t="str">
        <f>IF(A543="","",SUM($K$36:K543))</f>
        <v/>
      </c>
    </row>
    <row r="544" spans="1:12" x14ac:dyDescent="0.2">
      <c r="A544" s="40" t="str">
        <f t="shared" si="70"/>
        <v/>
      </c>
      <c r="B544" s="41" t="str">
        <f t="shared" si="71"/>
        <v/>
      </c>
      <c r="C544" s="42" t="str">
        <f t="shared" si="72"/>
        <v/>
      </c>
      <c r="D544" s="43" t="str">
        <f t="shared" si="73"/>
        <v/>
      </c>
      <c r="E544" s="43" t="str">
        <f t="shared" si="74"/>
        <v/>
      </c>
      <c r="F544" s="43" t="str">
        <f t="shared" si="75"/>
        <v/>
      </c>
      <c r="G544" s="44"/>
      <c r="H544" s="43" t="str">
        <f t="shared" si="76"/>
        <v/>
      </c>
      <c r="I544" s="43" t="str">
        <f t="shared" si="77"/>
        <v/>
      </c>
      <c r="J544" s="45" t="str">
        <f t="shared" si="78"/>
        <v/>
      </c>
      <c r="K544" s="43" t="str">
        <f t="shared" si="79"/>
        <v/>
      </c>
      <c r="L544" s="43" t="str">
        <f>IF(A544="","",SUM($K$36:K544))</f>
        <v/>
      </c>
    </row>
    <row r="545" spans="1:12" x14ac:dyDescent="0.2">
      <c r="A545" s="40" t="str">
        <f t="shared" si="70"/>
        <v/>
      </c>
      <c r="B545" s="41" t="str">
        <f t="shared" si="71"/>
        <v/>
      </c>
      <c r="C545" s="42" t="str">
        <f t="shared" si="72"/>
        <v/>
      </c>
      <c r="D545" s="43" t="str">
        <f t="shared" si="73"/>
        <v/>
      </c>
      <c r="E545" s="43" t="str">
        <f t="shared" si="74"/>
        <v/>
      </c>
      <c r="F545" s="43" t="str">
        <f t="shared" si="75"/>
        <v/>
      </c>
      <c r="G545" s="44"/>
      <c r="H545" s="43" t="str">
        <f t="shared" si="76"/>
        <v/>
      </c>
      <c r="I545" s="43" t="str">
        <f t="shared" si="77"/>
        <v/>
      </c>
      <c r="J545" s="45" t="str">
        <f t="shared" si="78"/>
        <v/>
      </c>
      <c r="K545" s="43" t="str">
        <f t="shared" si="79"/>
        <v/>
      </c>
      <c r="L545" s="43" t="str">
        <f>IF(A545="","",SUM($K$36:K545))</f>
        <v/>
      </c>
    </row>
    <row r="546" spans="1:12" x14ac:dyDescent="0.2">
      <c r="A546" s="40" t="str">
        <f t="shared" si="70"/>
        <v/>
      </c>
      <c r="B546" s="41" t="str">
        <f t="shared" si="71"/>
        <v/>
      </c>
      <c r="C546" s="42" t="str">
        <f t="shared" si="72"/>
        <v/>
      </c>
      <c r="D546" s="43" t="str">
        <f t="shared" si="73"/>
        <v/>
      </c>
      <c r="E546" s="43" t="str">
        <f t="shared" si="74"/>
        <v/>
      </c>
      <c r="F546" s="43" t="str">
        <f t="shared" si="75"/>
        <v/>
      </c>
      <c r="G546" s="44"/>
      <c r="H546" s="43" t="str">
        <f t="shared" si="76"/>
        <v/>
      </c>
      <c r="I546" s="43" t="str">
        <f t="shared" si="77"/>
        <v/>
      </c>
      <c r="J546" s="45" t="str">
        <f t="shared" si="78"/>
        <v/>
      </c>
      <c r="K546" s="43" t="str">
        <f t="shared" si="79"/>
        <v/>
      </c>
      <c r="L546" s="43" t="str">
        <f>IF(A546="","",SUM($K$36:K546))</f>
        <v/>
      </c>
    </row>
    <row r="547" spans="1:12" x14ac:dyDescent="0.2">
      <c r="A547" s="40" t="str">
        <f t="shared" si="70"/>
        <v/>
      </c>
      <c r="B547" s="41" t="str">
        <f t="shared" si="71"/>
        <v/>
      </c>
      <c r="C547" s="42" t="str">
        <f t="shared" si="72"/>
        <v/>
      </c>
      <c r="D547" s="43" t="str">
        <f t="shared" si="73"/>
        <v/>
      </c>
      <c r="E547" s="43" t="str">
        <f t="shared" si="74"/>
        <v/>
      </c>
      <c r="F547" s="43" t="str">
        <f t="shared" si="75"/>
        <v/>
      </c>
      <c r="G547" s="44"/>
      <c r="H547" s="43" t="str">
        <f t="shared" si="76"/>
        <v/>
      </c>
      <c r="I547" s="43" t="str">
        <f t="shared" si="77"/>
        <v/>
      </c>
      <c r="J547" s="45" t="str">
        <f t="shared" si="78"/>
        <v/>
      </c>
      <c r="K547" s="43" t="str">
        <f t="shared" si="79"/>
        <v/>
      </c>
      <c r="L547" s="43" t="str">
        <f>IF(A547="","",SUM($K$36:K547))</f>
        <v/>
      </c>
    </row>
    <row r="548" spans="1:12" x14ac:dyDescent="0.2">
      <c r="A548" s="40" t="str">
        <f t="shared" ref="A548:A611" si="80">IF(I547="","",IF(OR(A547&gt;=nper,ROUND(I547,2)&lt;=0),"",A547+1))</f>
        <v/>
      </c>
      <c r="B548" s="41" t="str">
        <f t="shared" ref="B548:B611" si="81">IF(A548="","",IF(OR(periods_per_year=26,periods_per_year=52),IF(periods_per_year=26,IF(A548=1,fpdate,B547+14),IF(periods_per_year=52,IF(A548=1,fpdate,B547+7),"n/a")),IF(periods_per_year=24,DATE(YEAR(fpdate),MONTH(fpdate)+(A548-1)/2+IF(AND(DAY(fpdate)&gt;=15,MOD(A548,2)=0),1,0),IF(MOD(A548,2)=0,IF(DAY(fpdate)&gt;=15,DAY(fpdate)-14,DAY(fpdate)+14),DAY(fpdate))),IF(DAY(DATE(YEAR(fpdate),MONTH(fpdate)+A548-1,DAY(fpdate)))&lt;&gt;DAY(fpdate),DATE(YEAR(fpdate),MONTH(fpdate)+A548,0),DATE(YEAR(fpdate),MONTH(fpdate)+A548-1,DAY(fpdate))))))</f>
        <v/>
      </c>
      <c r="C548" s="42" t="str">
        <f t="shared" ref="C548:C611" si="82">IF(A548="","",IF(variable,IF(A548&lt;$L$6*periods_per_year,start_rate,IF($L$10&gt;=0,MIN($L$7,start_rate+$L$10*ROUNDUP((A548-$L$6*periods_per_year)/$L$9,0)),MAX($L$8,start_rate+$L$10*ROUNDUP((A548-$L$6*periods_per_year)/$L$9,0)))),start_rate))</f>
        <v/>
      </c>
      <c r="D548" s="43" t="str">
        <f t="shared" ref="D548:D611" si="83">IF(A548="","",ROUND((((1+C548/CP)^(CP/periods_per_year))-1)*I547,2))</f>
        <v/>
      </c>
      <c r="E548" s="43" t="str">
        <f t="shared" ref="E548:E611" si="84">IF(A548="","",IF(A548=nper,I547+D548,MIN(I547+D548,IF(C548=C547,E547,IF($D$10="Acc Bi-Weekly",ROUND((-PMT(((1+C548/CP)^(CP/12))-1,(nper-A548+1)*12/26,I547))/2,2),IF($D$10="Acc Weekly",ROUND((-PMT(((1+C548/CP)^(CP/12))-1,(nper-A548+1)*12/52,I547))/4,2),ROUND(-PMT(((1+C548/CP)^(CP/periods_per_year))-1,nper-A548+1,I547),2)))))))</f>
        <v/>
      </c>
      <c r="F548" s="43" t="str">
        <f t="shared" ref="F548:F611" si="85">IF(A548="","",IF(I547&lt;=E548,0,IF(IF(MOD(A548,int)=0,$D$20,0)+E548&gt;=I547+D548,I547+D548-E548,IF(MOD(A548,int)=0,$D$20,0)+IF(IF(MOD(A548,int)=0,$D$20,0)+IF(MOD(A548-$D$23,periods_per_year)=0,$D$22,0)+E548&lt;I547+D548,IF(MOD(A548-$D$23,periods_per_year)=0,$D$22,0),I547+D548-IF(MOD(A548,int)=0,$D$20,0)-E548))))</f>
        <v/>
      </c>
      <c r="G548" s="44"/>
      <c r="H548" s="43" t="str">
        <f t="shared" ref="H548:H611" si="86">IF(A548="","",E548-D548+G548+IF(F548="",0,F548))</f>
        <v/>
      </c>
      <c r="I548" s="43" t="str">
        <f t="shared" ref="I548:I611" si="87">IF(A548="","",I547-H548)</f>
        <v/>
      </c>
      <c r="J548" s="45" t="str">
        <f t="shared" ref="J548:J611" si="88">IF(A548="","",IF(MOD(A548,periods_per_year)=0,A548/periods_per_year,""))</f>
        <v/>
      </c>
      <c r="K548" s="43" t="str">
        <f t="shared" ref="K548:K611" si="89">IF(A548="","",$L$28*D548)</f>
        <v/>
      </c>
      <c r="L548" s="43" t="str">
        <f>IF(A548="","",SUM($K$36:K548))</f>
        <v/>
      </c>
    </row>
    <row r="549" spans="1:12" x14ac:dyDescent="0.2">
      <c r="A549" s="40" t="str">
        <f t="shared" si="80"/>
        <v/>
      </c>
      <c r="B549" s="41" t="str">
        <f t="shared" si="81"/>
        <v/>
      </c>
      <c r="C549" s="42" t="str">
        <f t="shared" si="82"/>
        <v/>
      </c>
      <c r="D549" s="43" t="str">
        <f t="shared" si="83"/>
        <v/>
      </c>
      <c r="E549" s="43" t="str">
        <f t="shared" si="84"/>
        <v/>
      </c>
      <c r="F549" s="43" t="str">
        <f t="shared" si="85"/>
        <v/>
      </c>
      <c r="G549" s="44"/>
      <c r="H549" s="43" t="str">
        <f t="shared" si="86"/>
        <v/>
      </c>
      <c r="I549" s="43" t="str">
        <f t="shared" si="87"/>
        <v/>
      </c>
      <c r="J549" s="45" t="str">
        <f t="shared" si="88"/>
        <v/>
      </c>
      <c r="K549" s="43" t="str">
        <f t="shared" si="89"/>
        <v/>
      </c>
      <c r="L549" s="43" t="str">
        <f>IF(A549="","",SUM($K$36:K549))</f>
        <v/>
      </c>
    </row>
    <row r="550" spans="1:12" x14ac:dyDescent="0.2">
      <c r="A550" s="40" t="str">
        <f t="shared" si="80"/>
        <v/>
      </c>
      <c r="B550" s="41" t="str">
        <f t="shared" si="81"/>
        <v/>
      </c>
      <c r="C550" s="42" t="str">
        <f t="shared" si="82"/>
        <v/>
      </c>
      <c r="D550" s="43" t="str">
        <f t="shared" si="83"/>
        <v/>
      </c>
      <c r="E550" s="43" t="str">
        <f t="shared" si="84"/>
        <v/>
      </c>
      <c r="F550" s="43" t="str">
        <f t="shared" si="85"/>
        <v/>
      </c>
      <c r="G550" s="44"/>
      <c r="H550" s="43" t="str">
        <f t="shared" si="86"/>
        <v/>
      </c>
      <c r="I550" s="43" t="str">
        <f t="shared" si="87"/>
        <v/>
      </c>
      <c r="J550" s="45" t="str">
        <f t="shared" si="88"/>
        <v/>
      </c>
      <c r="K550" s="43" t="str">
        <f t="shared" si="89"/>
        <v/>
      </c>
      <c r="L550" s="43" t="str">
        <f>IF(A550="","",SUM($K$36:K550))</f>
        <v/>
      </c>
    </row>
    <row r="551" spans="1:12" x14ac:dyDescent="0.2">
      <c r="A551" s="40" t="str">
        <f t="shared" si="80"/>
        <v/>
      </c>
      <c r="B551" s="41" t="str">
        <f t="shared" si="81"/>
        <v/>
      </c>
      <c r="C551" s="42" t="str">
        <f t="shared" si="82"/>
        <v/>
      </c>
      <c r="D551" s="43" t="str">
        <f t="shared" si="83"/>
        <v/>
      </c>
      <c r="E551" s="43" t="str">
        <f t="shared" si="84"/>
        <v/>
      </c>
      <c r="F551" s="43" t="str">
        <f t="shared" si="85"/>
        <v/>
      </c>
      <c r="G551" s="44"/>
      <c r="H551" s="43" t="str">
        <f t="shared" si="86"/>
        <v/>
      </c>
      <c r="I551" s="43" t="str">
        <f t="shared" si="87"/>
        <v/>
      </c>
      <c r="J551" s="45" t="str">
        <f t="shared" si="88"/>
        <v/>
      </c>
      <c r="K551" s="43" t="str">
        <f t="shared" si="89"/>
        <v/>
      </c>
      <c r="L551" s="43" t="str">
        <f>IF(A551="","",SUM($K$36:K551))</f>
        <v/>
      </c>
    </row>
    <row r="552" spans="1:12" x14ac:dyDescent="0.2">
      <c r="A552" s="40" t="str">
        <f t="shared" si="80"/>
        <v/>
      </c>
      <c r="B552" s="41" t="str">
        <f t="shared" si="81"/>
        <v/>
      </c>
      <c r="C552" s="42" t="str">
        <f t="shared" si="82"/>
        <v/>
      </c>
      <c r="D552" s="43" t="str">
        <f t="shared" si="83"/>
        <v/>
      </c>
      <c r="E552" s="43" t="str">
        <f t="shared" si="84"/>
        <v/>
      </c>
      <c r="F552" s="43" t="str">
        <f t="shared" si="85"/>
        <v/>
      </c>
      <c r="G552" s="44"/>
      <c r="H552" s="43" t="str">
        <f t="shared" si="86"/>
        <v/>
      </c>
      <c r="I552" s="43" t="str">
        <f t="shared" si="87"/>
        <v/>
      </c>
      <c r="J552" s="45" t="str">
        <f t="shared" si="88"/>
        <v/>
      </c>
      <c r="K552" s="43" t="str">
        <f t="shared" si="89"/>
        <v/>
      </c>
      <c r="L552" s="43" t="str">
        <f>IF(A552="","",SUM($K$36:K552))</f>
        <v/>
      </c>
    </row>
    <row r="553" spans="1:12" x14ac:dyDescent="0.2">
      <c r="A553" s="40" t="str">
        <f t="shared" si="80"/>
        <v/>
      </c>
      <c r="B553" s="41" t="str">
        <f t="shared" si="81"/>
        <v/>
      </c>
      <c r="C553" s="42" t="str">
        <f t="shared" si="82"/>
        <v/>
      </c>
      <c r="D553" s="43" t="str">
        <f t="shared" si="83"/>
        <v/>
      </c>
      <c r="E553" s="43" t="str">
        <f t="shared" si="84"/>
        <v/>
      </c>
      <c r="F553" s="43" t="str">
        <f t="shared" si="85"/>
        <v/>
      </c>
      <c r="G553" s="44"/>
      <c r="H553" s="43" t="str">
        <f t="shared" si="86"/>
        <v/>
      </c>
      <c r="I553" s="43" t="str">
        <f t="shared" si="87"/>
        <v/>
      </c>
      <c r="J553" s="45" t="str">
        <f t="shared" si="88"/>
        <v/>
      </c>
      <c r="K553" s="43" t="str">
        <f t="shared" si="89"/>
        <v/>
      </c>
      <c r="L553" s="43" t="str">
        <f>IF(A553="","",SUM($K$36:K553))</f>
        <v/>
      </c>
    </row>
    <row r="554" spans="1:12" x14ac:dyDescent="0.2">
      <c r="A554" s="40" t="str">
        <f t="shared" si="80"/>
        <v/>
      </c>
      <c r="B554" s="41" t="str">
        <f t="shared" si="81"/>
        <v/>
      </c>
      <c r="C554" s="42" t="str">
        <f t="shared" si="82"/>
        <v/>
      </c>
      <c r="D554" s="43" t="str">
        <f t="shared" si="83"/>
        <v/>
      </c>
      <c r="E554" s="43" t="str">
        <f t="shared" si="84"/>
        <v/>
      </c>
      <c r="F554" s="43" t="str">
        <f t="shared" si="85"/>
        <v/>
      </c>
      <c r="G554" s="44"/>
      <c r="H554" s="43" t="str">
        <f t="shared" si="86"/>
        <v/>
      </c>
      <c r="I554" s="43" t="str">
        <f t="shared" si="87"/>
        <v/>
      </c>
      <c r="J554" s="45" t="str">
        <f t="shared" si="88"/>
        <v/>
      </c>
      <c r="K554" s="43" t="str">
        <f t="shared" si="89"/>
        <v/>
      </c>
      <c r="L554" s="43" t="str">
        <f>IF(A554="","",SUM($K$36:K554))</f>
        <v/>
      </c>
    </row>
    <row r="555" spans="1:12" x14ac:dyDescent="0.2">
      <c r="A555" s="40" t="str">
        <f t="shared" si="80"/>
        <v/>
      </c>
      <c r="B555" s="41" t="str">
        <f t="shared" si="81"/>
        <v/>
      </c>
      <c r="C555" s="42" t="str">
        <f t="shared" si="82"/>
        <v/>
      </c>
      <c r="D555" s="43" t="str">
        <f t="shared" si="83"/>
        <v/>
      </c>
      <c r="E555" s="43" t="str">
        <f t="shared" si="84"/>
        <v/>
      </c>
      <c r="F555" s="43" t="str">
        <f t="shared" si="85"/>
        <v/>
      </c>
      <c r="G555" s="44"/>
      <c r="H555" s="43" t="str">
        <f t="shared" si="86"/>
        <v/>
      </c>
      <c r="I555" s="43" t="str">
        <f t="shared" si="87"/>
        <v/>
      </c>
      <c r="J555" s="45" t="str">
        <f t="shared" si="88"/>
        <v/>
      </c>
      <c r="K555" s="43" t="str">
        <f t="shared" si="89"/>
        <v/>
      </c>
      <c r="L555" s="43" t="str">
        <f>IF(A555="","",SUM($K$36:K555))</f>
        <v/>
      </c>
    </row>
    <row r="556" spans="1:12" x14ac:dyDescent="0.2">
      <c r="A556" s="40" t="str">
        <f t="shared" si="80"/>
        <v/>
      </c>
      <c r="B556" s="41" t="str">
        <f t="shared" si="81"/>
        <v/>
      </c>
      <c r="C556" s="42" t="str">
        <f t="shared" si="82"/>
        <v/>
      </c>
      <c r="D556" s="43" t="str">
        <f t="shared" si="83"/>
        <v/>
      </c>
      <c r="E556" s="43" t="str">
        <f t="shared" si="84"/>
        <v/>
      </c>
      <c r="F556" s="43" t="str">
        <f t="shared" si="85"/>
        <v/>
      </c>
      <c r="G556" s="44"/>
      <c r="H556" s="43" t="str">
        <f t="shared" si="86"/>
        <v/>
      </c>
      <c r="I556" s="43" t="str">
        <f t="shared" si="87"/>
        <v/>
      </c>
      <c r="J556" s="45" t="str">
        <f t="shared" si="88"/>
        <v/>
      </c>
      <c r="K556" s="43" t="str">
        <f t="shared" si="89"/>
        <v/>
      </c>
      <c r="L556" s="43" t="str">
        <f>IF(A556="","",SUM($K$36:K556))</f>
        <v/>
      </c>
    </row>
    <row r="557" spans="1:12" x14ac:dyDescent="0.2">
      <c r="A557" s="40" t="str">
        <f t="shared" si="80"/>
        <v/>
      </c>
      <c r="B557" s="41" t="str">
        <f t="shared" si="81"/>
        <v/>
      </c>
      <c r="C557" s="42" t="str">
        <f t="shared" si="82"/>
        <v/>
      </c>
      <c r="D557" s="43" t="str">
        <f t="shared" si="83"/>
        <v/>
      </c>
      <c r="E557" s="43" t="str">
        <f t="shared" si="84"/>
        <v/>
      </c>
      <c r="F557" s="43" t="str">
        <f t="shared" si="85"/>
        <v/>
      </c>
      <c r="G557" s="44"/>
      <c r="H557" s="43" t="str">
        <f t="shared" si="86"/>
        <v/>
      </c>
      <c r="I557" s="43" t="str">
        <f t="shared" si="87"/>
        <v/>
      </c>
      <c r="J557" s="45" t="str">
        <f t="shared" si="88"/>
        <v/>
      </c>
      <c r="K557" s="43" t="str">
        <f t="shared" si="89"/>
        <v/>
      </c>
      <c r="L557" s="43" t="str">
        <f>IF(A557="","",SUM($K$36:K557))</f>
        <v/>
      </c>
    </row>
    <row r="558" spans="1:12" x14ac:dyDescent="0.2">
      <c r="A558" s="40" t="str">
        <f t="shared" si="80"/>
        <v/>
      </c>
      <c r="B558" s="41" t="str">
        <f t="shared" si="81"/>
        <v/>
      </c>
      <c r="C558" s="42" t="str">
        <f t="shared" si="82"/>
        <v/>
      </c>
      <c r="D558" s="43" t="str">
        <f t="shared" si="83"/>
        <v/>
      </c>
      <c r="E558" s="43" t="str">
        <f t="shared" si="84"/>
        <v/>
      </c>
      <c r="F558" s="43" t="str">
        <f t="shared" si="85"/>
        <v/>
      </c>
      <c r="G558" s="44"/>
      <c r="H558" s="43" t="str">
        <f t="shared" si="86"/>
        <v/>
      </c>
      <c r="I558" s="43" t="str">
        <f t="shared" si="87"/>
        <v/>
      </c>
      <c r="J558" s="45" t="str">
        <f t="shared" si="88"/>
        <v/>
      </c>
      <c r="K558" s="43" t="str">
        <f t="shared" si="89"/>
        <v/>
      </c>
      <c r="L558" s="43" t="str">
        <f>IF(A558="","",SUM($K$36:K558))</f>
        <v/>
      </c>
    </row>
    <row r="559" spans="1:12" x14ac:dyDescent="0.2">
      <c r="A559" s="40" t="str">
        <f t="shared" si="80"/>
        <v/>
      </c>
      <c r="B559" s="41" t="str">
        <f t="shared" si="81"/>
        <v/>
      </c>
      <c r="C559" s="42" t="str">
        <f t="shared" si="82"/>
        <v/>
      </c>
      <c r="D559" s="43" t="str">
        <f t="shared" si="83"/>
        <v/>
      </c>
      <c r="E559" s="43" t="str">
        <f t="shared" si="84"/>
        <v/>
      </c>
      <c r="F559" s="43" t="str">
        <f t="shared" si="85"/>
        <v/>
      </c>
      <c r="G559" s="44"/>
      <c r="H559" s="43" t="str">
        <f t="shared" si="86"/>
        <v/>
      </c>
      <c r="I559" s="43" t="str">
        <f t="shared" si="87"/>
        <v/>
      </c>
      <c r="J559" s="45" t="str">
        <f t="shared" si="88"/>
        <v/>
      </c>
      <c r="K559" s="43" t="str">
        <f t="shared" si="89"/>
        <v/>
      </c>
      <c r="L559" s="43" t="str">
        <f>IF(A559="","",SUM($K$36:K559))</f>
        <v/>
      </c>
    </row>
    <row r="560" spans="1:12" x14ac:dyDescent="0.2">
      <c r="A560" s="40" t="str">
        <f t="shared" si="80"/>
        <v/>
      </c>
      <c r="B560" s="41" t="str">
        <f t="shared" si="81"/>
        <v/>
      </c>
      <c r="C560" s="42" t="str">
        <f t="shared" si="82"/>
        <v/>
      </c>
      <c r="D560" s="43" t="str">
        <f t="shared" si="83"/>
        <v/>
      </c>
      <c r="E560" s="43" t="str">
        <f t="shared" si="84"/>
        <v/>
      </c>
      <c r="F560" s="43" t="str">
        <f t="shared" si="85"/>
        <v/>
      </c>
      <c r="G560" s="44"/>
      <c r="H560" s="43" t="str">
        <f t="shared" si="86"/>
        <v/>
      </c>
      <c r="I560" s="43" t="str">
        <f t="shared" si="87"/>
        <v/>
      </c>
      <c r="J560" s="45" t="str">
        <f t="shared" si="88"/>
        <v/>
      </c>
      <c r="K560" s="43" t="str">
        <f t="shared" si="89"/>
        <v/>
      </c>
      <c r="L560" s="43" t="str">
        <f>IF(A560="","",SUM($K$36:K560))</f>
        <v/>
      </c>
    </row>
    <row r="561" spans="1:12" x14ac:dyDescent="0.2">
      <c r="A561" s="40" t="str">
        <f t="shared" si="80"/>
        <v/>
      </c>
      <c r="B561" s="41" t="str">
        <f t="shared" si="81"/>
        <v/>
      </c>
      <c r="C561" s="42" t="str">
        <f t="shared" si="82"/>
        <v/>
      </c>
      <c r="D561" s="43" t="str">
        <f t="shared" si="83"/>
        <v/>
      </c>
      <c r="E561" s="43" t="str">
        <f t="shared" si="84"/>
        <v/>
      </c>
      <c r="F561" s="43" t="str">
        <f t="shared" si="85"/>
        <v/>
      </c>
      <c r="G561" s="44"/>
      <c r="H561" s="43" t="str">
        <f t="shared" si="86"/>
        <v/>
      </c>
      <c r="I561" s="43" t="str">
        <f t="shared" si="87"/>
        <v/>
      </c>
      <c r="J561" s="45" t="str">
        <f t="shared" si="88"/>
        <v/>
      </c>
      <c r="K561" s="43" t="str">
        <f t="shared" si="89"/>
        <v/>
      </c>
      <c r="L561" s="43" t="str">
        <f>IF(A561="","",SUM($K$36:K561))</f>
        <v/>
      </c>
    </row>
    <row r="562" spans="1:12" x14ac:dyDescent="0.2">
      <c r="A562" s="40" t="str">
        <f t="shared" si="80"/>
        <v/>
      </c>
      <c r="B562" s="41" t="str">
        <f t="shared" si="81"/>
        <v/>
      </c>
      <c r="C562" s="42" t="str">
        <f t="shared" si="82"/>
        <v/>
      </c>
      <c r="D562" s="43" t="str">
        <f t="shared" si="83"/>
        <v/>
      </c>
      <c r="E562" s="43" t="str">
        <f t="shared" si="84"/>
        <v/>
      </c>
      <c r="F562" s="43" t="str">
        <f t="shared" si="85"/>
        <v/>
      </c>
      <c r="G562" s="44"/>
      <c r="H562" s="43" t="str">
        <f t="shared" si="86"/>
        <v/>
      </c>
      <c r="I562" s="43" t="str">
        <f t="shared" si="87"/>
        <v/>
      </c>
      <c r="J562" s="45" t="str">
        <f t="shared" si="88"/>
        <v/>
      </c>
      <c r="K562" s="43" t="str">
        <f t="shared" si="89"/>
        <v/>
      </c>
      <c r="L562" s="43" t="str">
        <f>IF(A562="","",SUM($K$36:K562))</f>
        <v/>
      </c>
    </row>
    <row r="563" spans="1:12" x14ac:dyDescent="0.2">
      <c r="A563" s="40" t="str">
        <f t="shared" si="80"/>
        <v/>
      </c>
      <c r="B563" s="41" t="str">
        <f t="shared" si="81"/>
        <v/>
      </c>
      <c r="C563" s="42" t="str">
        <f t="shared" si="82"/>
        <v/>
      </c>
      <c r="D563" s="43" t="str">
        <f t="shared" si="83"/>
        <v/>
      </c>
      <c r="E563" s="43" t="str">
        <f t="shared" si="84"/>
        <v/>
      </c>
      <c r="F563" s="43" t="str">
        <f t="shared" si="85"/>
        <v/>
      </c>
      <c r="G563" s="44"/>
      <c r="H563" s="43" t="str">
        <f t="shared" si="86"/>
        <v/>
      </c>
      <c r="I563" s="43" t="str">
        <f t="shared" si="87"/>
        <v/>
      </c>
      <c r="J563" s="45" t="str">
        <f t="shared" si="88"/>
        <v/>
      </c>
      <c r="K563" s="43" t="str">
        <f t="shared" si="89"/>
        <v/>
      </c>
      <c r="L563" s="43" t="str">
        <f>IF(A563="","",SUM($K$36:K563))</f>
        <v/>
      </c>
    </row>
    <row r="564" spans="1:12" x14ac:dyDescent="0.2">
      <c r="A564" s="40" t="str">
        <f t="shared" si="80"/>
        <v/>
      </c>
      <c r="B564" s="41" t="str">
        <f t="shared" si="81"/>
        <v/>
      </c>
      <c r="C564" s="42" t="str">
        <f t="shared" si="82"/>
        <v/>
      </c>
      <c r="D564" s="43" t="str">
        <f t="shared" si="83"/>
        <v/>
      </c>
      <c r="E564" s="43" t="str">
        <f t="shared" si="84"/>
        <v/>
      </c>
      <c r="F564" s="43" t="str">
        <f t="shared" si="85"/>
        <v/>
      </c>
      <c r="G564" s="44"/>
      <c r="H564" s="43" t="str">
        <f t="shared" si="86"/>
        <v/>
      </c>
      <c r="I564" s="43" t="str">
        <f t="shared" si="87"/>
        <v/>
      </c>
      <c r="J564" s="45" t="str">
        <f t="shared" si="88"/>
        <v/>
      </c>
      <c r="K564" s="43" t="str">
        <f t="shared" si="89"/>
        <v/>
      </c>
      <c r="L564" s="43" t="str">
        <f>IF(A564="","",SUM($K$36:K564))</f>
        <v/>
      </c>
    </row>
    <row r="565" spans="1:12" x14ac:dyDescent="0.2">
      <c r="A565" s="40" t="str">
        <f t="shared" si="80"/>
        <v/>
      </c>
      <c r="B565" s="41" t="str">
        <f t="shared" si="81"/>
        <v/>
      </c>
      <c r="C565" s="42" t="str">
        <f t="shared" si="82"/>
        <v/>
      </c>
      <c r="D565" s="43" t="str">
        <f t="shared" si="83"/>
        <v/>
      </c>
      <c r="E565" s="43" t="str">
        <f t="shared" si="84"/>
        <v/>
      </c>
      <c r="F565" s="43" t="str">
        <f t="shared" si="85"/>
        <v/>
      </c>
      <c r="G565" s="44"/>
      <c r="H565" s="43" t="str">
        <f t="shared" si="86"/>
        <v/>
      </c>
      <c r="I565" s="43" t="str">
        <f t="shared" si="87"/>
        <v/>
      </c>
      <c r="J565" s="45" t="str">
        <f t="shared" si="88"/>
        <v/>
      </c>
      <c r="K565" s="43" t="str">
        <f t="shared" si="89"/>
        <v/>
      </c>
      <c r="L565" s="43" t="str">
        <f>IF(A565="","",SUM($K$36:K565))</f>
        <v/>
      </c>
    </row>
    <row r="566" spans="1:12" x14ac:dyDescent="0.2">
      <c r="A566" s="40" t="str">
        <f t="shared" si="80"/>
        <v/>
      </c>
      <c r="B566" s="41" t="str">
        <f t="shared" si="81"/>
        <v/>
      </c>
      <c r="C566" s="42" t="str">
        <f t="shared" si="82"/>
        <v/>
      </c>
      <c r="D566" s="43" t="str">
        <f t="shared" si="83"/>
        <v/>
      </c>
      <c r="E566" s="43" t="str">
        <f t="shared" si="84"/>
        <v/>
      </c>
      <c r="F566" s="43" t="str">
        <f t="shared" si="85"/>
        <v/>
      </c>
      <c r="G566" s="44"/>
      <c r="H566" s="43" t="str">
        <f t="shared" si="86"/>
        <v/>
      </c>
      <c r="I566" s="43" t="str">
        <f t="shared" si="87"/>
        <v/>
      </c>
      <c r="J566" s="45" t="str">
        <f t="shared" si="88"/>
        <v/>
      </c>
      <c r="K566" s="43" t="str">
        <f t="shared" si="89"/>
        <v/>
      </c>
      <c r="L566" s="43" t="str">
        <f>IF(A566="","",SUM($K$36:K566))</f>
        <v/>
      </c>
    </row>
    <row r="567" spans="1:12" x14ac:dyDescent="0.2">
      <c r="A567" s="40" t="str">
        <f t="shared" si="80"/>
        <v/>
      </c>
      <c r="B567" s="41" t="str">
        <f t="shared" si="81"/>
        <v/>
      </c>
      <c r="C567" s="42" t="str">
        <f t="shared" si="82"/>
        <v/>
      </c>
      <c r="D567" s="43" t="str">
        <f t="shared" si="83"/>
        <v/>
      </c>
      <c r="E567" s="43" t="str">
        <f t="shared" si="84"/>
        <v/>
      </c>
      <c r="F567" s="43" t="str">
        <f t="shared" si="85"/>
        <v/>
      </c>
      <c r="G567" s="44"/>
      <c r="H567" s="43" t="str">
        <f t="shared" si="86"/>
        <v/>
      </c>
      <c r="I567" s="43" t="str">
        <f t="shared" si="87"/>
        <v/>
      </c>
      <c r="J567" s="45" t="str">
        <f t="shared" si="88"/>
        <v/>
      </c>
      <c r="K567" s="43" t="str">
        <f t="shared" si="89"/>
        <v/>
      </c>
      <c r="L567" s="43" t="str">
        <f>IF(A567="","",SUM($K$36:K567))</f>
        <v/>
      </c>
    </row>
    <row r="568" spans="1:12" x14ac:dyDescent="0.2">
      <c r="A568" s="40" t="str">
        <f t="shared" si="80"/>
        <v/>
      </c>
      <c r="B568" s="41" t="str">
        <f t="shared" si="81"/>
        <v/>
      </c>
      <c r="C568" s="42" t="str">
        <f t="shared" si="82"/>
        <v/>
      </c>
      <c r="D568" s="43" t="str">
        <f t="shared" si="83"/>
        <v/>
      </c>
      <c r="E568" s="43" t="str">
        <f t="shared" si="84"/>
        <v/>
      </c>
      <c r="F568" s="43" t="str">
        <f t="shared" si="85"/>
        <v/>
      </c>
      <c r="G568" s="44"/>
      <c r="H568" s="43" t="str">
        <f t="shared" si="86"/>
        <v/>
      </c>
      <c r="I568" s="43" t="str">
        <f t="shared" si="87"/>
        <v/>
      </c>
      <c r="J568" s="45" t="str">
        <f t="shared" si="88"/>
        <v/>
      </c>
      <c r="K568" s="43" t="str">
        <f t="shared" si="89"/>
        <v/>
      </c>
      <c r="L568" s="43" t="str">
        <f>IF(A568="","",SUM($K$36:K568))</f>
        <v/>
      </c>
    </row>
    <row r="569" spans="1:12" x14ac:dyDescent="0.2">
      <c r="A569" s="40" t="str">
        <f t="shared" si="80"/>
        <v/>
      </c>
      <c r="B569" s="41" t="str">
        <f t="shared" si="81"/>
        <v/>
      </c>
      <c r="C569" s="42" t="str">
        <f t="shared" si="82"/>
        <v/>
      </c>
      <c r="D569" s="43" t="str">
        <f t="shared" si="83"/>
        <v/>
      </c>
      <c r="E569" s="43" t="str">
        <f t="shared" si="84"/>
        <v/>
      </c>
      <c r="F569" s="43" t="str">
        <f t="shared" si="85"/>
        <v/>
      </c>
      <c r="G569" s="44"/>
      <c r="H569" s="43" t="str">
        <f t="shared" si="86"/>
        <v/>
      </c>
      <c r="I569" s="43" t="str">
        <f t="shared" si="87"/>
        <v/>
      </c>
      <c r="J569" s="45" t="str">
        <f t="shared" si="88"/>
        <v/>
      </c>
      <c r="K569" s="43" t="str">
        <f t="shared" si="89"/>
        <v/>
      </c>
      <c r="L569" s="43" t="str">
        <f>IF(A569="","",SUM($K$36:K569))</f>
        <v/>
      </c>
    </row>
    <row r="570" spans="1:12" x14ac:dyDescent="0.2">
      <c r="A570" s="40" t="str">
        <f t="shared" si="80"/>
        <v/>
      </c>
      <c r="B570" s="41" t="str">
        <f t="shared" si="81"/>
        <v/>
      </c>
      <c r="C570" s="42" t="str">
        <f t="shared" si="82"/>
        <v/>
      </c>
      <c r="D570" s="43" t="str">
        <f t="shared" si="83"/>
        <v/>
      </c>
      <c r="E570" s="43" t="str">
        <f t="shared" si="84"/>
        <v/>
      </c>
      <c r="F570" s="43" t="str">
        <f t="shared" si="85"/>
        <v/>
      </c>
      <c r="G570" s="44"/>
      <c r="H570" s="43" t="str">
        <f t="shared" si="86"/>
        <v/>
      </c>
      <c r="I570" s="43" t="str">
        <f t="shared" si="87"/>
        <v/>
      </c>
      <c r="J570" s="45" t="str">
        <f t="shared" si="88"/>
        <v/>
      </c>
      <c r="K570" s="43" t="str">
        <f t="shared" si="89"/>
        <v/>
      </c>
      <c r="L570" s="43" t="str">
        <f>IF(A570="","",SUM($K$36:K570))</f>
        <v/>
      </c>
    </row>
    <row r="571" spans="1:12" x14ac:dyDescent="0.2">
      <c r="A571" s="40" t="str">
        <f t="shared" si="80"/>
        <v/>
      </c>
      <c r="B571" s="41" t="str">
        <f t="shared" si="81"/>
        <v/>
      </c>
      <c r="C571" s="42" t="str">
        <f t="shared" si="82"/>
        <v/>
      </c>
      <c r="D571" s="43" t="str">
        <f t="shared" si="83"/>
        <v/>
      </c>
      <c r="E571" s="43" t="str">
        <f t="shared" si="84"/>
        <v/>
      </c>
      <c r="F571" s="43" t="str">
        <f t="shared" si="85"/>
        <v/>
      </c>
      <c r="G571" s="44"/>
      <c r="H571" s="43" t="str">
        <f t="shared" si="86"/>
        <v/>
      </c>
      <c r="I571" s="43" t="str">
        <f t="shared" si="87"/>
        <v/>
      </c>
      <c r="J571" s="45" t="str">
        <f t="shared" si="88"/>
        <v/>
      </c>
      <c r="K571" s="43" t="str">
        <f t="shared" si="89"/>
        <v/>
      </c>
      <c r="L571" s="43" t="str">
        <f>IF(A571="","",SUM($K$36:K571))</f>
        <v/>
      </c>
    </row>
    <row r="572" spans="1:12" x14ac:dyDescent="0.2">
      <c r="A572" s="40" t="str">
        <f t="shared" si="80"/>
        <v/>
      </c>
      <c r="B572" s="41" t="str">
        <f t="shared" si="81"/>
        <v/>
      </c>
      <c r="C572" s="42" t="str">
        <f t="shared" si="82"/>
        <v/>
      </c>
      <c r="D572" s="43" t="str">
        <f t="shared" si="83"/>
        <v/>
      </c>
      <c r="E572" s="43" t="str">
        <f t="shared" si="84"/>
        <v/>
      </c>
      <c r="F572" s="43" t="str">
        <f t="shared" si="85"/>
        <v/>
      </c>
      <c r="G572" s="44"/>
      <c r="H572" s="43" t="str">
        <f t="shared" si="86"/>
        <v/>
      </c>
      <c r="I572" s="43" t="str">
        <f t="shared" si="87"/>
        <v/>
      </c>
      <c r="J572" s="45" t="str">
        <f t="shared" si="88"/>
        <v/>
      </c>
      <c r="K572" s="43" t="str">
        <f t="shared" si="89"/>
        <v/>
      </c>
      <c r="L572" s="43" t="str">
        <f>IF(A572="","",SUM($K$36:K572))</f>
        <v/>
      </c>
    </row>
    <row r="573" spans="1:12" x14ac:dyDescent="0.2">
      <c r="A573" s="40" t="str">
        <f t="shared" si="80"/>
        <v/>
      </c>
      <c r="B573" s="41" t="str">
        <f t="shared" si="81"/>
        <v/>
      </c>
      <c r="C573" s="42" t="str">
        <f t="shared" si="82"/>
        <v/>
      </c>
      <c r="D573" s="43" t="str">
        <f t="shared" si="83"/>
        <v/>
      </c>
      <c r="E573" s="43" t="str">
        <f t="shared" si="84"/>
        <v/>
      </c>
      <c r="F573" s="43" t="str">
        <f t="shared" si="85"/>
        <v/>
      </c>
      <c r="G573" s="44"/>
      <c r="H573" s="43" t="str">
        <f t="shared" si="86"/>
        <v/>
      </c>
      <c r="I573" s="43" t="str">
        <f t="shared" si="87"/>
        <v/>
      </c>
      <c r="J573" s="45" t="str">
        <f t="shared" si="88"/>
        <v/>
      </c>
      <c r="K573" s="43" t="str">
        <f t="shared" si="89"/>
        <v/>
      </c>
      <c r="L573" s="43" t="str">
        <f>IF(A573="","",SUM($K$36:K573))</f>
        <v/>
      </c>
    </row>
    <row r="574" spans="1:12" x14ac:dyDescent="0.2">
      <c r="A574" s="40" t="str">
        <f t="shared" si="80"/>
        <v/>
      </c>
      <c r="B574" s="41" t="str">
        <f t="shared" si="81"/>
        <v/>
      </c>
      <c r="C574" s="42" t="str">
        <f t="shared" si="82"/>
        <v/>
      </c>
      <c r="D574" s="43" t="str">
        <f t="shared" si="83"/>
        <v/>
      </c>
      <c r="E574" s="43" t="str">
        <f t="shared" si="84"/>
        <v/>
      </c>
      <c r="F574" s="43" t="str">
        <f t="shared" si="85"/>
        <v/>
      </c>
      <c r="G574" s="44"/>
      <c r="H574" s="43" t="str">
        <f t="shared" si="86"/>
        <v/>
      </c>
      <c r="I574" s="43" t="str">
        <f t="shared" si="87"/>
        <v/>
      </c>
      <c r="J574" s="45" t="str">
        <f t="shared" si="88"/>
        <v/>
      </c>
      <c r="K574" s="43" t="str">
        <f t="shared" si="89"/>
        <v/>
      </c>
      <c r="L574" s="43" t="str">
        <f>IF(A574="","",SUM($K$36:K574))</f>
        <v/>
      </c>
    </row>
    <row r="575" spans="1:12" x14ac:dyDescent="0.2">
      <c r="A575" s="40" t="str">
        <f t="shared" si="80"/>
        <v/>
      </c>
      <c r="B575" s="41" t="str">
        <f t="shared" si="81"/>
        <v/>
      </c>
      <c r="C575" s="42" t="str">
        <f t="shared" si="82"/>
        <v/>
      </c>
      <c r="D575" s="43" t="str">
        <f t="shared" si="83"/>
        <v/>
      </c>
      <c r="E575" s="43" t="str">
        <f t="shared" si="84"/>
        <v/>
      </c>
      <c r="F575" s="43" t="str">
        <f t="shared" si="85"/>
        <v/>
      </c>
      <c r="G575" s="44"/>
      <c r="H575" s="43" t="str">
        <f t="shared" si="86"/>
        <v/>
      </c>
      <c r="I575" s="43" t="str">
        <f t="shared" si="87"/>
        <v/>
      </c>
      <c r="J575" s="45" t="str">
        <f t="shared" si="88"/>
        <v/>
      </c>
      <c r="K575" s="43" t="str">
        <f t="shared" si="89"/>
        <v/>
      </c>
      <c r="L575" s="43" t="str">
        <f>IF(A575="","",SUM($K$36:K575))</f>
        <v/>
      </c>
    </row>
    <row r="576" spans="1:12" x14ac:dyDescent="0.2">
      <c r="A576" s="40" t="str">
        <f t="shared" si="80"/>
        <v/>
      </c>
      <c r="B576" s="41" t="str">
        <f t="shared" si="81"/>
        <v/>
      </c>
      <c r="C576" s="42" t="str">
        <f t="shared" si="82"/>
        <v/>
      </c>
      <c r="D576" s="43" t="str">
        <f t="shared" si="83"/>
        <v/>
      </c>
      <c r="E576" s="43" t="str">
        <f t="shared" si="84"/>
        <v/>
      </c>
      <c r="F576" s="43" t="str">
        <f t="shared" si="85"/>
        <v/>
      </c>
      <c r="G576" s="44"/>
      <c r="H576" s="43" t="str">
        <f t="shared" si="86"/>
        <v/>
      </c>
      <c r="I576" s="43" t="str">
        <f t="shared" si="87"/>
        <v/>
      </c>
      <c r="J576" s="45" t="str">
        <f t="shared" si="88"/>
        <v/>
      </c>
      <c r="K576" s="43" t="str">
        <f t="shared" si="89"/>
        <v/>
      </c>
      <c r="L576" s="43" t="str">
        <f>IF(A576="","",SUM($K$36:K576))</f>
        <v/>
      </c>
    </row>
    <row r="577" spans="1:12" x14ac:dyDescent="0.2">
      <c r="A577" s="40" t="str">
        <f t="shared" si="80"/>
        <v/>
      </c>
      <c r="B577" s="41" t="str">
        <f t="shared" si="81"/>
        <v/>
      </c>
      <c r="C577" s="42" t="str">
        <f t="shared" si="82"/>
        <v/>
      </c>
      <c r="D577" s="43" t="str">
        <f t="shared" si="83"/>
        <v/>
      </c>
      <c r="E577" s="43" t="str">
        <f t="shared" si="84"/>
        <v/>
      </c>
      <c r="F577" s="43" t="str">
        <f t="shared" si="85"/>
        <v/>
      </c>
      <c r="G577" s="44"/>
      <c r="H577" s="43" t="str">
        <f t="shared" si="86"/>
        <v/>
      </c>
      <c r="I577" s="43" t="str">
        <f t="shared" si="87"/>
        <v/>
      </c>
      <c r="J577" s="45" t="str">
        <f t="shared" si="88"/>
        <v/>
      </c>
      <c r="K577" s="43" t="str">
        <f t="shared" si="89"/>
        <v/>
      </c>
      <c r="L577" s="43" t="str">
        <f>IF(A577="","",SUM($K$36:K577))</f>
        <v/>
      </c>
    </row>
    <row r="578" spans="1:12" x14ac:dyDescent="0.2">
      <c r="A578" s="40" t="str">
        <f t="shared" si="80"/>
        <v/>
      </c>
      <c r="B578" s="41" t="str">
        <f t="shared" si="81"/>
        <v/>
      </c>
      <c r="C578" s="42" t="str">
        <f t="shared" si="82"/>
        <v/>
      </c>
      <c r="D578" s="43" t="str">
        <f t="shared" si="83"/>
        <v/>
      </c>
      <c r="E578" s="43" t="str">
        <f t="shared" si="84"/>
        <v/>
      </c>
      <c r="F578" s="43" t="str">
        <f t="shared" si="85"/>
        <v/>
      </c>
      <c r="G578" s="44"/>
      <c r="H578" s="43" t="str">
        <f t="shared" si="86"/>
        <v/>
      </c>
      <c r="I578" s="43" t="str">
        <f t="shared" si="87"/>
        <v/>
      </c>
      <c r="J578" s="45" t="str">
        <f t="shared" si="88"/>
        <v/>
      </c>
      <c r="K578" s="43" t="str">
        <f t="shared" si="89"/>
        <v/>
      </c>
      <c r="L578" s="43" t="str">
        <f>IF(A578="","",SUM($K$36:K578))</f>
        <v/>
      </c>
    </row>
    <row r="579" spans="1:12" x14ac:dyDescent="0.2">
      <c r="A579" s="40" t="str">
        <f t="shared" si="80"/>
        <v/>
      </c>
      <c r="B579" s="41" t="str">
        <f t="shared" si="81"/>
        <v/>
      </c>
      <c r="C579" s="42" t="str">
        <f t="shared" si="82"/>
        <v/>
      </c>
      <c r="D579" s="43" t="str">
        <f t="shared" si="83"/>
        <v/>
      </c>
      <c r="E579" s="43" t="str">
        <f t="shared" si="84"/>
        <v/>
      </c>
      <c r="F579" s="43" t="str">
        <f t="shared" si="85"/>
        <v/>
      </c>
      <c r="G579" s="44"/>
      <c r="H579" s="43" t="str">
        <f t="shared" si="86"/>
        <v/>
      </c>
      <c r="I579" s="43" t="str">
        <f t="shared" si="87"/>
        <v/>
      </c>
      <c r="J579" s="45" t="str">
        <f t="shared" si="88"/>
        <v/>
      </c>
      <c r="K579" s="43" t="str">
        <f t="shared" si="89"/>
        <v/>
      </c>
      <c r="L579" s="43" t="str">
        <f>IF(A579="","",SUM($K$36:K579))</f>
        <v/>
      </c>
    </row>
    <row r="580" spans="1:12" x14ac:dyDescent="0.2">
      <c r="A580" s="40" t="str">
        <f t="shared" si="80"/>
        <v/>
      </c>
      <c r="B580" s="41" t="str">
        <f t="shared" si="81"/>
        <v/>
      </c>
      <c r="C580" s="42" t="str">
        <f t="shared" si="82"/>
        <v/>
      </c>
      <c r="D580" s="43" t="str">
        <f t="shared" si="83"/>
        <v/>
      </c>
      <c r="E580" s="43" t="str">
        <f t="shared" si="84"/>
        <v/>
      </c>
      <c r="F580" s="43" t="str">
        <f t="shared" si="85"/>
        <v/>
      </c>
      <c r="G580" s="44"/>
      <c r="H580" s="43" t="str">
        <f t="shared" si="86"/>
        <v/>
      </c>
      <c r="I580" s="43" t="str">
        <f t="shared" si="87"/>
        <v/>
      </c>
      <c r="J580" s="45" t="str">
        <f t="shared" si="88"/>
        <v/>
      </c>
      <c r="K580" s="43" t="str">
        <f t="shared" si="89"/>
        <v/>
      </c>
      <c r="L580" s="43" t="str">
        <f>IF(A580="","",SUM($K$36:K580))</f>
        <v/>
      </c>
    </row>
    <row r="581" spans="1:12" x14ac:dyDescent="0.2">
      <c r="A581" s="40" t="str">
        <f t="shared" si="80"/>
        <v/>
      </c>
      <c r="B581" s="41" t="str">
        <f t="shared" si="81"/>
        <v/>
      </c>
      <c r="C581" s="42" t="str">
        <f t="shared" si="82"/>
        <v/>
      </c>
      <c r="D581" s="43" t="str">
        <f t="shared" si="83"/>
        <v/>
      </c>
      <c r="E581" s="43" t="str">
        <f t="shared" si="84"/>
        <v/>
      </c>
      <c r="F581" s="43" t="str">
        <f t="shared" si="85"/>
        <v/>
      </c>
      <c r="G581" s="44"/>
      <c r="H581" s="43" t="str">
        <f t="shared" si="86"/>
        <v/>
      </c>
      <c r="I581" s="43" t="str">
        <f t="shared" si="87"/>
        <v/>
      </c>
      <c r="J581" s="45" t="str">
        <f t="shared" si="88"/>
        <v/>
      </c>
      <c r="K581" s="43" t="str">
        <f t="shared" si="89"/>
        <v/>
      </c>
      <c r="L581" s="43" t="str">
        <f>IF(A581="","",SUM($K$36:K581))</f>
        <v/>
      </c>
    </row>
    <row r="582" spans="1:12" x14ac:dyDescent="0.2">
      <c r="A582" s="40" t="str">
        <f t="shared" si="80"/>
        <v/>
      </c>
      <c r="B582" s="41" t="str">
        <f t="shared" si="81"/>
        <v/>
      </c>
      <c r="C582" s="42" t="str">
        <f t="shared" si="82"/>
        <v/>
      </c>
      <c r="D582" s="43" t="str">
        <f t="shared" si="83"/>
        <v/>
      </c>
      <c r="E582" s="43" t="str">
        <f t="shared" si="84"/>
        <v/>
      </c>
      <c r="F582" s="43" t="str">
        <f t="shared" si="85"/>
        <v/>
      </c>
      <c r="G582" s="44"/>
      <c r="H582" s="43" t="str">
        <f t="shared" si="86"/>
        <v/>
      </c>
      <c r="I582" s="43" t="str">
        <f t="shared" si="87"/>
        <v/>
      </c>
      <c r="J582" s="45" t="str">
        <f t="shared" si="88"/>
        <v/>
      </c>
      <c r="K582" s="43" t="str">
        <f t="shared" si="89"/>
        <v/>
      </c>
      <c r="L582" s="43" t="str">
        <f>IF(A582="","",SUM($K$36:K582))</f>
        <v/>
      </c>
    </row>
    <row r="583" spans="1:12" x14ac:dyDescent="0.2">
      <c r="A583" s="40" t="str">
        <f t="shared" si="80"/>
        <v/>
      </c>
      <c r="B583" s="41" t="str">
        <f t="shared" si="81"/>
        <v/>
      </c>
      <c r="C583" s="42" t="str">
        <f t="shared" si="82"/>
        <v/>
      </c>
      <c r="D583" s="43" t="str">
        <f t="shared" si="83"/>
        <v/>
      </c>
      <c r="E583" s="43" t="str">
        <f t="shared" si="84"/>
        <v/>
      </c>
      <c r="F583" s="43" t="str">
        <f t="shared" si="85"/>
        <v/>
      </c>
      <c r="G583" s="44"/>
      <c r="H583" s="43" t="str">
        <f t="shared" si="86"/>
        <v/>
      </c>
      <c r="I583" s="43" t="str">
        <f t="shared" si="87"/>
        <v/>
      </c>
      <c r="J583" s="45" t="str">
        <f t="shared" si="88"/>
        <v/>
      </c>
      <c r="K583" s="43" t="str">
        <f t="shared" si="89"/>
        <v/>
      </c>
      <c r="L583" s="43" t="str">
        <f>IF(A583="","",SUM($K$36:K583))</f>
        <v/>
      </c>
    </row>
    <row r="584" spans="1:12" x14ac:dyDescent="0.2">
      <c r="A584" s="40" t="str">
        <f t="shared" si="80"/>
        <v/>
      </c>
      <c r="B584" s="41" t="str">
        <f t="shared" si="81"/>
        <v/>
      </c>
      <c r="C584" s="42" t="str">
        <f t="shared" si="82"/>
        <v/>
      </c>
      <c r="D584" s="43" t="str">
        <f t="shared" si="83"/>
        <v/>
      </c>
      <c r="E584" s="43" t="str">
        <f t="shared" si="84"/>
        <v/>
      </c>
      <c r="F584" s="43" t="str">
        <f t="shared" si="85"/>
        <v/>
      </c>
      <c r="G584" s="44"/>
      <c r="H584" s="43" t="str">
        <f t="shared" si="86"/>
        <v/>
      </c>
      <c r="I584" s="43" t="str">
        <f t="shared" si="87"/>
        <v/>
      </c>
      <c r="J584" s="45" t="str">
        <f t="shared" si="88"/>
        <v/>
      </c>
      <c r="K584" s="43" t="str">
        <f t="shared" si="89"/>
        <v/>
      </c>
      <c r="L584" s="43" t="str">
        <f>IF(A584="","",SUM($K$36:K584))</f>
        <v/>
      </c>
    </row>
    <row r="585" spans="1:12" x14ac:dyDescent="0.2">
      <c r="A585" s="40" t="str">
        <f t="shared" si="80"/>
        <v/>
      </c>
      <c r="B585" s="41" t="str">
        <f t="shared" si="81"/>
        <v/>
      </c>
      <c r="C585" s="42" t="str">
        <f t="shared" si="82"/>
        <v/>
      </c>
      <c r="D585" s="43" t="str">
        <f t="shared" si="83"/>
        <v/>
      </c>
      <c r="E585" s="43" t="str">
        <f t="shared" si="84"/>
        <v/>
      </c>
      <c r="F585" s="43" t="str">
        <f t="shared" si="85"/>
        <v/>
      </c>
      <c r="G585" s="44"/>
      <c r="H585" s="43" t="str">
        <f t="shared" si="86"/>
        <v/>
      </c>
      <c r="I585" s="43" t="str">
        <f t="shared" si="87"/>
        <v/>
      </c>
      <c r="J585" s="45" t="str">
        <f t="shared" si="88"/>
        <v/>
      </c>
      <c r="K585" s="43" t="str">
        <f t="shared" si="89"/>
        <v/>
      </c>
      <c r="L585" s="43" t="str">
        <f>IF(A585="","",SUM($K$36:K585))</f>
        <v/>
      </c>
    </row>
    <row r="586" spans="1:12" x14ac:dyDescent="0.2">
      <c r="A586" s="40" t="str">
        <f t="shared" si="80"/>
        <v/>
      </c>
      <c r="B586" s="41" t="str">
        <f t="shared" si="81"/>
        <v/>
      </c>
      <c r="C586" s="42" t="str">
        <f t="shared" si="82"/>
        <v/>
      </c>
      <c r="D586" s="43" t="str">
        <f t="shared" si="83"/>
        <v/>
      </c>
      <c r="E586" s="43" t="str">
        <f t="shared" si="84"/>
        <v/>
      </c>
      <c r="F586" s="43" t="str">
        <f t="shared" si="85"/>
        <v/>
      </c>
      <c r="G586" s="44"/>
      <c r="H586" s="43" t="str">
        <f t="shared" si="86"/>
        <v/>
      </c>
      <c r="I586" s="43" t="str">
        <f t="shared" si="87"/>
        <v/>
      </c>
      <c r="J586" s="45" t="str">
        <f t="shared" si="88"/>
        <v/>
      </c>
      <c r="K586" s="43" t="str">
        <f t="shared" si="89"/>
        <v/>
      </c>
      <c r="L586" s="43" t="str">
        <f>IF(A586="","",SUM($K$36:K586))</f>
        <v/>
      </c>
    </row>
    <row r="587" spans="1:12" x14ac:dyDescent="0.2">
      <c r="A587" s="40" t="str">
        <f t="shared" si="80"/>
        <v/>
      </c>
      <c r="B587" s="41" t="str">
        <f t="shared" si="81"/>
        <v/>
      </c>
      <c r="C587" s="42" t="str">
        <f t="shared" si="82"/>
        <v/>
      </c>
      <c r="D587" s="43" t="str">
        <f t="shared" si="83"/>
        <v/>
      </c>
      <c r="E587" s="43" t="str">
        <f t="shared" si="84"/>
        <v/>
      </c>
      <c r="F587" s="43" t="str">
        <f t="shared" si="85"/>
        <v/>
      </c>
      <c r="G587" s="44"/>
      <c r="H587" s="43" t="str">
        <f t="shared" si="86"/>
        <v/>
      </c>
      <c r="I587" s="43" t="str">
        <f t="shared" si="87"/>
        <v/>
      </c>
      <c r="J587" s="45" t="str">
        <f t="shared" si="88"/>
        <v/>
      </c>
      <c r="K587" s="43" t="str">
        <f t="shared" si="89"/>
        <v/>
      </c>
      <c r="L587" s="43" t="str">
        <f>IF(A587="","",SUM($K$36:K587))</f>
        <v/>
      </c>
    </row>
    <row r="588" spans="1:12" x14ac:dyDescent="0.2">
      <c r="A588" s="40" t="str">
        <f t="shared" si="80"/>
        <v/>
      </c>
      <c r="B588" s="41" t="str">
        <f t="shared" si="81"/>
        <v/>
      </c>
      <c r="C588" s="42" t="str">
        <f t="shared" si="82"/>
        <v/>
      </c>
      <c r="D588" s="43" t="str">
        <f t="shared" si="83"/>
        <v/>
      </c>
      <c r="E588" s="43" t="str">
        <f t="shared" si="84"/>
        <v/>
      </c>
      <c r="F588" s="43" t="str">
        <f t="shared" si="85"/>
        <v/>
      </c>
      <c r="G588" s="44"/>
      <c r="H588" s="43" t="str">
        <f t="shared" si="86"/>
        <v/>
      </c>
      <c r="I588" s="43" t="str">
        <f t="shared" si="87"/>
        <v/>
      </c>
      <c r="J588" s="45" t="str">
        <f t="shared" si="88"/>
        <v/>
      </c>
      <c r="K588" s="43" t="str">
        <f t="shared" si="89"/>
        <v/>
      </c>
      <c r="L588" s="43" t="str">
        <f>IF(A588="","",SUM($K$36:K588))</f>
        <v/>
      </c>
    </row>
    <row r="589" spans="1:12" x14ac:dyDescent="0.2">
      <c r="A589" s="40" t="str">
        <f t="shared" si="80"/>
        <v/>
      </c>
      <c r="B589" s="41" t="str">
        <f t="shared" si="81"/>
        <v/>
      </c>
      <c r="C589" s="42" t="str">
        <f t="shared" si="82"/>
        <v/>
      </c>
      <c r="D589" s="43" t="str">
        <f t="shared" si="83"/>
        <v/>
      </c>
      <c r="E589" s="43" t="str">
        <f t="shared" si="84"/>
        <v/>
      </c>
      <c r="F589" s="43" t="str">
        <f t="shared" si="85"/>
        <v/>
      </c>
      <c r="G589" s="44"/>
      <c r="H589" s="43" t="str">
        <f t="shared" si="86"/>
        <v/>
      </c>
      <c r="I589" s="43" t="str">
        <f t="shared" si="87"/>
        <v/>
      </c>
      <c r="J589" s="45" t="str">
        <f t="shared" si="88"/>
        <v/>
      </c>
      <c r="K589" s="43" t="str">
        <f t="shared" si="89"/>
        <v/>
      </c>
      <c r="L589" s="43" t="str">
        <f>IF(A589="","",SUM($K$36:K589))</f>
        <v/>
      </c>
    </row>
    <row r="590" spans="1:12" x14ac:dyDescent="0.2">
      <c r="A590" s="40" t="str">
        <f t="shared" si="80"/>
        <v/>
      </c>
      <c r="B590" s="41" t="str">
        <f t="shared" si="81"/>
        <v/>
      </c>
      <c r="C590" s="42" t="str">
        <f t="shared" si="82"/>
        <v/>
      </c>
      <c r="D590" s="43" t="str">
        <f t="shared" si="83"/>
        <v/>
      </c>
      <c r="E590" s="43" t="str">
        <f t="shared" si="84"/>
        <v/>
      </c>
      <c r="F590" s="43" t="str">
        <f t="shared" si="85"/>
        <v/>
      </c>
      <c r="G590" s="44"/>
      <c r="H590" s="43" t="str">
        <f t="shared" si="86"/>
        <v/>
      </c>
      <c r="I590" s="43" t="str">
        <f t="shared" si="87"/>
        <v/>
      </c>
      <c r="J590" s="45" t="str">
        <f t="shared" si="88"/>
        <v/>
      </c>
      <c r="K590" s="43" t="str">
        <f t="shared" si="89"/>
        <v/>
      </c>
      <c r="L590" s="43" t="str">
        <f>IF(A590="","",SUM($K$36:K590))</f>
        <v/>
      </c>
    </row>
    <row r="591" spans="1:12" x14ac:dyDescent="0.2">
      <c r="A591" s="40" t="str">
        <f t="shared" si="80"/>
        <v/>
      </c>
      <c r="B591" s="41" t="str">
        <f t="shared" si="81"/>
        <v/>
      </c>
      <c r="C591" s="42" t="str">
        <f t="shared" si="82"/>
        <v/>
      </c>
      <c r="D591" s="43" t="str">
        <f t="shared" si="83"/>
        <v/>
      </c>
      <c r="E591" s="43" t="str">
        <f t="shared" si="84"/>
        <v/>
      </c>
      <c r="F591" s="43" t="str">
        <f t="shared" si="85"/>
        <v/>
      </c>
      <c r="G591" s="44"/>
      <c r="H591" s="43" t="str">
        <f t="shared" si="86"/>
        <v/>
      </c>
      <c r="I591" s="43" t="str">
        <f t="shared" si="87"/>
        <v/>
      </c>
      <c r="J591" s="45" t="str">
        <f t="shared" si="88"/>
        <v/>
      </c>
      <c r="K591" s="43" t="str">
        <f t="shared" si="89"/>
        <v/>
      </c>
      <c r="L591" s="43" t="str">
        <f>IF(A591="","",SUM($K$36:K591))</f>
        <v/>
      </c>
    </row>
    <row r="592" spans="1:12" x14ac:dyDescent="0.2">
      <c r="A592" s="40" t="str">
        <f t="shared" si="80"/>
        <v/>
      </c>
      <c r="B592" s="41" t="str">
        <f t="shared" si="81"/>
        <v/>
      </c>
      <c r="C592" s="42" t="str">
        <f t="shared" si="82"/>
        <v/>
      </c>
      <c r="D592" s="43" t="str">
        <f t="shared" si="83"/>
        <v/>
      </c>
      <c r="E592" s="43" t="str">
        <f t="shared" si="84"/>
        <v/>
      </c>
      <c r="F592" s="43" t="str">
        <f t="shared" si="85"/>
        <v/>
      </c>
      <c r="G592" s="44"/>
      <c r="H592" s="43" t="str">
        <f t="shared" si="86"/>
        <v/>
      </c>
      <c r="I592" s="43" t="str">
        <f t="shared" si="87"/>
        <v/>
      </c>
      <c r="J592" s="45" t="str">
        <f t="shared" si="88"/>
        <v/>
      </c>
      <c r="K592" s="43" t="str">
        <f t="shared" si="89"/>
        <v/>
      </c>
      <c r="L592" s="43" t="str">
        <f>IF(A592="","",SUM($K$36:K592))</f>
        <v/>
      </c>
    </row>
    <row r="593" spans="1:12" x14ac:dyDescent="0.2">
      <c r="A593" s="40" t="str">
        <f t="shared" si="80"/>
        <v/>
      </c>
      <c r="B593" s="41" t="str">
        <f t="shared" si="81"/>
        <v/>
      </c>
      <c r="C593" s="42" t="str">
        <f t="shared" si="82"/>
        <v/>
      </c>
      <c r="D593" s="43" t="str">
        <f t="shared" si="83"/>
        <v/>
      </c>
      <c r="E593" s="43" t="str">
        <f t="shared" si="84"/>
        <v/>
      </c>
      <c r="F593" s="43" t="str">
        <f t="shared" si="85"/>
        <v/>
      </c>
      <c r="G593" s="44"/>
      <c r="H593" s="43" t="str">
        <f t="shared" si="86"/>
        <v/>
      </c>
      <c r="I593" s="43" t="str">
        <f t="shared" si="87"/>
        <v/>
      </c>
      <c r="J593" s="45" t="str">
        <f t="shared" si="88"/>
        <v/>
      </c>
      <c r="K593" s="43" t="str">
        <f t="shared" si="89"/>
        <v/>
      </c>
      <c r="L593" s="43" t="str">
        <f>IF(A593="","",SUM($K$36:K593))</f>
        <v/>
      </c>
    </row>
    <row r="594" spans="1:12" x14ac:dyDescent="0.2">
      <c r="A594" s="40" t="str">
        <f t="shared" si="80"/>
        <v/>
      </c>
      <c r="B594" s="41" t="str">
        <f t="shared" si="81"/>
        <v/>
      </c>
      <c r="C594" s="42" t="str">
        <f t="shared" si="82"/>
        <v/>
      </c>
      <c r="D594" s="43" t="str">
        <f t="shared" si="83"/>
        <v/>
      </c>
      <c r="E594" s="43" t="str">
        <f t="shared" si="84"/>
        <v/>
      </c>
      <c r="F594" s="43" t="str">
        <f t="shared" si="85"/>
        <v/>
      </c>
      <c r="G594" s="44"/>
      <c r="H594" s="43" t="str">
        <f t="shared" si="86"/>
        <v/>
      </c>
      <c r="I594" s="43" t="str">
        <f t="shared" si="87"/>
        <v/>
      </c>
      <c r="J594" s="45" t="str">
        <f t="shared" si="88"/>
        <v/>
      </c>
      <c r="K594" s="43" t="str">
        <f t="shared" si="89"/>
        <v/>
      </c>
      <c r="L594" s="43" t="str">
        <f>IF(A594="","",SUM($K$36:K594))</f>
        <v/>
      </c>
    </row>
    <row r="595" spans="1:12" x14ac:dyDescent="0.2">
      <c r="A595" s="40" t="str">
        <f t="shared" si="80"/>
        <v/>
      </c>
      <c r="B595" s="41" t="str">
        <f t="shared" si="81"/>
        <v/>
      </c>
      <c r="C595" s="42" t="str">
        <f t="shared" si="82"/>
        <v/>
      </c>
      <c r="D595" s="43" t="str">
        <f t="shared" si="83"/>
        <v/>
      </c>
      <c r="E595" s="43" t="str">
        <f t="shared" si="84"/>
        <v/>
      </c>
      <c r="F595" s="43" t="str">
        <f t="shared" si="85"/>
        <v/>
      </c>
      <c r="G595" s="44"/>
      <c r="H595" s="43" t="str">
        <f t="shared" si="86"/>
        <v/>
      </c>
      <c r="I595" s="43" t="str">
        <f t="shared" si="87"/>
        <v/>
      </c>
      <c r="J595" s="45" t="str">
        <f t="shared" si="88"/>
        <v/>
      </c>
      <c r="K595" s="43" t="str">
        <f t="shared" si="89"/>
        <v/>
      </c>
      <c r="L595" s="43" t="str">
        <f>IF(A595="","",SUM($K$36:K595))</f>
        <v/>
      </c>
    </row>
    <row r="596" spans="1:12" x14ac:dyDescent="0.2">
      <c r="A596" s="40" t="str">
        <f t="shared" si="80"/>
        <v/>
      </c>
      <c r="B596" s="41" t="str">
        <f t="shared" si="81"/>
        <v/>
      </c>
      <c r="C596" s="42" t="str">
        <f t="shared" si="82"/>
        <v/>
      </c>
      <c r="D596" s="43" t="str">
        <f t="shared" si="83"/>
        <v/>
      </c>
      <c r="E596" s="43" t="str">
        <f t="shared" si="84"/>
        <v/>
      </c>
      <c r="F596" s="43" t="str">
        <f t="shared" si="85"/>
        <v/>
      </c>
      <c r="G596" s="44"/>
      <c r="H596" s="43" t="str">
        <f t="shared" si="86"/>
        <v/>
      </c>
      <c r="I596" s="43" t="str">
        <f t="shared" si="87"/>
        <v/>
      </c>
      <c r="J596" s="45" t="str">
        <f t="shared" si="88"/>
        <v/>
      </c>
      <c r="K596" s="43" t="str">
        <f t="shared" si="89"/>
        <v/>
      </c>
      <c r="L596" s="43" t="str">
        <f>IF(A596="","",SUM($K$36:K596))</f>
        <v/>
      </c>
    </row>
    <row r="597" spans="1:12" x14ac:dyDescent="0.2">
      <c r="A597" s="40" t="str">
        <f t="shared" si="80"/>
        <v/>
      </c>
      <c r="B597" s="41" t="str">
        <f t="shared" si="81"/>
        <v/>
      </c>
      <c r="C597" s="42" t="str">
        <f t="shared" si="82"/>
        <v/>
      </c>
      <c r="D597" s="43" t="str">
        <f t="shared" si="83"/>
        <v/>
      </c>
      <c r="E597" s="43" t="str">
        <f t="shared" si="84"/>
        <v/>
      </c>
      <c r="F597" s="43" t="str">
        <f t="shared" si="85"/>
        <v/>
      </c>
      <c r="G597" s="44"/>
      <c r="H597" s="43" t="str">
        <f t="shared" si="86"/>
        <v/>
      </c>
      <c r="I597" s="43" t="str">
        <f t="shared" si="87"/>
        <v/>
      </c>
      <c r="J597" s="45" t="str">
        <f t="shared" si="88"/>
        <v/>
      </c>
      <c r="K597" s="43" t="str">
        <f t="shared" si="89"/>
        <v/>
      </c>
      <c r="L597" s="43" t="str">
        <f>IF(A597="","",SUM($K$36:K597))</f>
        <v/>
      </c>
    </row>
    <row r="598" spans="1:12" x14ac:dyDescent="0.2">
      <c r="A598" s="40" t="str">
        <f t="shared" si="80"/>
        <v/>
      </c>
      <c r="B598" s="41" t="str">
        <f t="shared" si="81"/>
        <v/>
      </c>
      <c r="C598" s="42" t="str">
        <f t="shared" si="82"/>
        <v/>
      </c>
      <c r="D598" s="43" t="str">
        <f t="shared" si="83"/>
        <v/>
      </c>
      <c r="E598" s="43" t="str">
        <f t="shared" si="84"/>
        <v/>
      </c>
      <c r="F598" s="43" t="str">
        <f t="shared" si="85"/>
        <v/>
      </c>
      <c r="G598" s="44"/>
      <c r="H598" s="43" t="str">
        <f t="shared" si="86"/>
        <v/>
      </c>
      <c r="I598" s="43" t="str">
        <f t="shared" si="87"/>
        <v/>
      </c>
      <c r="J598" s="45" t="str">
        <f t="shared" si="88"/>
        <v/>
      </c>
      <c r="K598" s="43" t="str">
        <f t="shared" si="89"/>
        <v/>
      </c>
      <c r="L598" s="43" t="str">
        <f>IF(A598="","",SUM($K$36:K598))</f>
        <v/>
      </c>
    </row>
    <row r="599" spans="1:12" x14ac:dyDescent="0.2">
      <c r="A599" s="40" t="str">
        <f t="shared" si="80"/>
        <v/>
      </c>
      <c r="B599" s="41" t="str">
        <f t="shared" si="81"/>
        <v/>
      </c>
      <c r="C599" s="42" t="str">
        <f t="shared" si="82"/>
        <v/>
      </c>
      <c r="D599" s="43" t="str">
        <f t="shared" si="83"/>
        <v/>
      </c>
      <c r="E599" s="43" t="str">
        <f t="shared" si="84"/>
        <v/>
      </c>
      <c r="F599" s="43" t="str">
        <f t="shared" si="85"/>
        <v/>
      </c>
      <c r="G599" s="44"/>
      <c r="H599" s="43" t="str">
        <f t="shared" si="86"/>
        <v/>
      </c>
      <c r="I599" s="43" t="str">
        <f t="shared" si="87"/>
        <v/>
      </c>
      <c r="J599" s="45" t="str">
        <f t="shared" si="88"/>
        <v/>
      </c>
      <c r="K599" s="43" t="str">
        <f t="shared" si="89"/>
        <v/>
      </c>
      <c r="L599" s="43" t="str">
        <f>IF(A599="","",SUM($K$36:K599))</f>
        <v/>
      </c>
    </row>
    <row r="600" spans="1:12" x14ac:dyDescent="0.2">
      <c r="A600" s="40" t="str">
        <f t="shared" si="80"/>
        <v/>
      </c>
      <c r="B600" s="41" t="str">
        <f t="shared" si="81"/>
        <v/>
      </c>
      <c r="C600" s="42" t="str">
        <f t="shared" si="82"/>
        <v/>
      </c>
      <c r="D600" s="43" t="str">
        <f t="shared" si="83"/>
        <v/>
      </c>
      <c r="E600" s="43" t="str">
        <f t="shared" si="84"/>
        <v/>
      </c>
      <c r="F600" s="43" t="str">
        <f t="shared" si="85"/>
        <v/>
      </c>
      <c r="G600" s="44"/>
      <c r="H600" s="43" t="str">
        <f t="shared" si="86"/>
        <v/>
      </c>
      <c r="I600" s="43" t="str">
        <f t="shared" si="87"/>
        <v/>
      </c>
      <c r="J600" s="45" t="str">
        <f t="shared" si="88"/>
        <v/>
      </c>
      <c r="K600" s="43" t="str">
        <f t="shared" si="89"/>
        <v/>
      </c>
      <c r="L600" s="43" t="str">
        <f>IF(A600="","",SUM($K$36:K600))</f>
        <v/>
      </c>
    </row>
    <row r="601" spans="1:12" x14ac:dyDescent="0.2">
      <c r="A601" s="40" t="str">
        <f t="shared" si="80"/>
        <v/>
      </c>
      <c r="B601" s="41" t="str">
        <f t="shared" si="81"/>
        <v/>
      </c>
      <c r="C601" s="42" t="str">
        <f t="shared" si="82"/>
        <v/>
      </c>
      <c r="D601" s="43" t="str">
        <f t="shared" si="83"/>
        <v/>
      </c>
      <c r="E601" s="43" t="str">
        <f t="shared" si="84"/>
        <v/>
      </c>
      <c r="F601" s="43" t="str">
        <f t="shared" si="85"/>
        <v/>
      </c>
      <c r="G601" s="44"/>
      <c r="H601" s="43" t="str">
        <f t="shared" si="86"/>
        <v/>
      </c>
      <c r="I601" s="43" t="str">
        <f t="shared" si="87"/>
        <v/>
      </c>
      <c r="J601" s="45" t="str">
        <f t="shared" si="88"/>
        <v/>
      </c>
      <c r="K601" s="43" t="str">
        <f t="shared" si="89"/>
        <v/>
      </c>
      <c r="L601" s="43" t="str">
        <f>IF(A601="","",SUM($K$36:K601))</f>
        <v/>
      </c>
    </row>
    <row r="602" spans="1:12" x14ac:dyDescent="0.2">
      <c r="A602" s="40" t="str">
        <f t="shared" si="80"/>
        <v/>
      </c>
      <c r="B602" s="41" t="str">
        <f t="shared" si="81"/>
        <v/>
      </c>
      <c r="C602" s="42" t="str">
        <f t="shared" si="82"/>
        <v/>
      </c>
      <c r="D602" s="43" t="str">
        <f t="shared" si="83"/>
        <v/>
      </c>
      <c r="E602" s="43" t="str">
        <f t="shared" si="84"/>
        <v/>
      </c>
      <c r="F602" s="43" t="str">
        <f t="shared" si="85"/>
        <v/>
      </c>
      <c r="G602" s="44"/>
      <c r="H602" s="43" t="str">
        <f t="shared" si="86"/>
        <v/>
      </c>
      <c r="I602" s="43" t="str">
        <f t="shared" si="87"/>
        <v/>
      </c>
      <c r="J602" s="45" t="str">
        <f t="shared" si="88"/>
        <v/>
      </c>
      <c r="K602" s="43" t="str">
        <f t="shared" si="89"/>
        <v/>
      </c>
      <c r="L602" s="43" t="str">
        <f>IF(A602="","",SUM($K$36:K602))</f>
        <v/>
      </c>
    </row>
    <row r="603" spans="1:12" x14ac:dyDescent="0.2">
      <c r="A603" s="40" t="str">
        <f t="shared" si="80"/>
        <v/>
      </c>
      <c r="B603" s="41" t="str">
        <f t="shared" si="81"/>
        <v/>
      </c>
      <c r="C603" s="42" t="str">
        <f t="shared" si="82"/>
        <v/>
      </c>
      <c r="D603" s="43" t="str">
        <f t="shared" si="83"/>
        <v/>
      </c>
      <c r="E603" s="43" t="str">
        <f t="shared" si="84"/>
        <v/>
      </c>
      <c r="F603" s="43" t="str">
        <f t="shared" si="85"/>
        <v/>
      </c>
      <c r="G603" s="44"/>
      <c r="H603" s="43" t="str">
        <f t="shared" si="86"/>
        <v/>
      </c>
      <c r="I603" s="43" t="str">
        <f t="shared" si="87"/>
        <v/>
      </c>
      <c r="J603" s="45" t="str">
        <f t="shared" si="88"/>
        <v/>
      </c>
      <c r="K603" s="43" t="str">
        <f t="shared" si="89"/>
        <v/>
      </c>
      <c r="L603" s="43" t="str">
        <f>IF(A603="","",SUM($K$36:K603))</f>
        <v/>
      </c>
    </row>
    <row r="604" spans="1:12" x14ac:dyDescent="0.2">
      <c r="A604" s="40" t="str">
        <f t="shared" si="80"/>
        <v/>
      </c>
      <c r="B604" s="41" t="str">
        <f t="shared" si="81"/>
        <v/>
      </c>
      <c r="C604" s="42" t="str">
        <f t="shared" si="82"/>
        <v/>
      </c>
      <c r="D604" s="43" t="str">
        <f t="shared" si="83"/>
        <v/>
      </c>
      <c r="E604" s="43" t="str">
        <f t="shared" si="84"/>
        <v/>
      </c>
      <c r="F604" s="43" t="str">
        <f t="shared" si="85"/>
        <v/>
      </c>
      <c r="G604" s="44"/>
      <c r="H604" s="43" t="str">
        <f t="shared" si="86"/>
        <v/>
      </c>
      <c r="I604" s="43" t="str">
        <f t="shared" si="87"/>
        <v/>
      </c>
      <c r="J604" s="45" t="str">
        <f t="shared" si="88"/>
        <v/>
      </c>
      <c r="K604" s="43" t="str">
        <f t="shared" si="89"/>
        <v/>
      </c>
      <c r="L604" s="43" t="str">
        <f>IF(A604="","",SUM($K$36:K604))</f>
        <v/>
      </c>
    </row>
    <row r="605" spans="1:12" x14ac:dyDescent="0.2">
      <c r="A605" s="40" t="str">
        <f t="shared" si="80"/>
        <v/>
      </c>
      <c r="B605" s="41" t="str">
        <f t="shared" si="81"/>
        <v/>
      </c>
      <c r="C605" s="42" t="str">
        <f t="shared" si="82"/>
        <v/>
      </c>
      <c r="D605" s="43" t="str">
        <f t="shared" si="83"/>
        <v/>
      </c>
      <c r="E605" s="43" t="str">
        <f t="shared" si="84"/>
        <v/>
      </c>
      <c r="F605" s="43" t="str">
        <f t="shared" si="85"/>
        <v/>
      </c>
      <c r="G605" s="44"/>
      <c r="H605" s="43" t="str">
        <f t="shared" si="86"/>
        <v/>
      </c>
      <c r="I605" s="43" t="str">
        <f t="shared" si="87"/>
        <v/>
      </c>
      <c r="J605" s="45" t="str">
        <f t="shared" si="88"/>
        <v/>
      </c>
      <c r="K605" s="43" t="str">
        <f t="shared" si="89"/>
        <v/>
      </c>
      <c r="L605" s="43" t="str">
        <f>IF(A605="","",SUM($K$36:K605))</f>
        <v/>
      </c>
    </row>
    <row r="606" spans="1:12" x14ac:dyDescent="0.2">
      <c r="A606" s="40" t="str">
        <f t="shared" si="80"/>
        <v/>
      </c>
      <c r="B606" s="41" t="str">
        <f t="shared" si="81"/>
        <v/>
      </c>
      <c r="C606" s="42" t="str">
        <f t="shared" si="82"/>
        <v/>
      </c>
      <c r="D606" s="43" t="str">
        <f t="shared" si="83"/>
        <v/>
      </c>
      <c r="E606" s="43" t="str">
        <f t="shared" si="84"/>
        <v/>
      </c>
      <c r="F606" s="43" t="str">
        <f t="shared" si="85"/>
        <v/>
      </c>
      <c r="G606" s="44"/>
      <c r="H606" s="43" t="str">
        <f t="shared" si="86"/>
        <v/>
      </c>
      <c r="I606" s="43" t="str">
        <f t="shared" si="87"/>
        <v/>
      </c>
      <c r="J606" s="45" t="str">
        <f t="shared" si="88"/>
        <v/>
      </c>
      <c r="K606" s="43" t="str">
        <f t="shared" si="89"/>
        <v/>
      </c>
      <c r="L606" s="43" t="str">
        <f>IF(A606="","",SUM($K$36:K606))</f>
        <v/>
      </c>
    </row>
    <row r="607" spans="1:12" x14ac:dyDescent="0.2">
      <c r="A607" s="40" t="str">
        <f t="shared" si="80"/>
        <v/>
      </c>
      <c r="B607" s="41" t="str">
        <f t="shared" si="81"/>
        <v/>
      </c>
      <c r="C607" s="42" t="str">
        <f t="shared" si="82"/>
        <v/>
      </c>
      <c r="D607" s="43" t="str">
        <f t="shared" si="83"/>
        <v/>
      </c>
      <c r="E607" s="43" t="str">
        <f t="shared" si="84"/>
        <v/>
      </c>
      <c r="F607" s="43" t="str">
        <f t="shared" si="85"/>
        <v/>
      </c>
      <c r="G607" s="44"/>
      <c r="H607" s="43" t="str">
        <f t="shared" si="86"/>
        <v/>
      </c>
      <c r="I607" s="43" t="str">
        <f t="shared" si="87"/>
        <v/>
      </c>
      <c r="J607" s="45" t="str">
        <f t="shared" si="88"/>
        <v/>
      </c>
      <c r="K607" s="43" t="str">
        <f t="shared" si="89"/>
        <v/>
      </c>
      <c r="L607" s="43" t="str">
        <f>IF(A607="","",SUM($K$36:K607))</f>
        <v/>
      </c>
    </row>
    <row r="608" spans="1:12" x14ac:dyDescent="0.2">
      <c r="A608" s="40" t="str">
        <f t="shared" si="80"/>
        <v/>
      </c>
      <c r="B608" s="41" t="str">
        <f t="shared" si="81"/>
        <v/>
      </c>
      <c r="C608" s="42" t="str">
        <f t="shared" si="82"/>
        <v/>
      </c>
      <c r="D608" s="43" t="str">
        <f t="shared" si="83"/>
        <v/>
      </c>
      <c r="E608" s="43" t="str">
        <f t="shared" si="84"/>
        <v/>
      </c>
      <c r="F608" s="43" t="str">
        <f t="shared" si="85"/>
        <v/>
      </c>
      <c r="G608" s="44"/>
      <c r="H608" s="43" t="str">
        <f t="shared" si="86"/>
        <v/>
      </c>
      <c r="I608" s="43" t="str">
        <f t="shared" si="87"/>
        <v/>
      </c>
      <c r="J608" s="45" t="str">
        <f t="shared" si="88"/>
        <v/>
      </c>
      <c r="K608" s="43" t="str">
        <f t="shared" si="89"/>
        <v/>
      </c>
      <c r="L608" s="43" t="str">
        <f>IF(A608="","",SUM($K$36:K608))</f>
        <v/>
      </c>
    </row>
    <row r="609" spans="1:12" x14ac:dyDescent="0.2">
      <c r="A609" s="40" t="str">
        <f t="shared" si="80"/>
        <v/>
      </c>
      <c r="B609" s="41" t="str">
        <f t="shared" si="81"/>
        <v/>
      </c>
      <c r="C609" s="42" t="str">
        <f t="shared" si="82"/>
        <v/>
      </c>
      <c r="D609" s="43" t="str">
        <f t="shared" si="83"/>
        <v/>
      </c>
      <c r="E609" s="43" t="str">
        <f t="shared" si="84"/>
        <v/>
      </c>
      <c r="F609" s="43" t="str">
        <f t="shared" si="85"/>
        <v/>
      </c>
      <c r="G609" s="44"/>
      <c r="H609" s="43" t="str">
        <f t="shared" si="86"/>
        <v/>
      </c>
      <c r="I609" s="43" t="str">
        <f t="shared" si="87"/>
        <v/>
      </c>
      <c r="J609" s="45" t="str">
        <f t="shared" si="88"/>
        <v/>
      </c>
      <c r="K609" s="43" t="str">
        <f t="shared" si="89"/>
        <v/>
      </c>
      <c r="L609" s="43" t="str">
        <f>IF(A609="","",SUM($K$36:K609))</f>
        <v/>
      </c>
    </row>
    <row r="610" spans="1:12" x14ac:dyDescent="0.2">
      <c r="A610" s="40" t="str">
        <f t="shared" si="80"/>
        <v/>
      </c>
      <c r="B610" s="41" t="str">
        <f t="shared" si="81"/>
        <v/>
      </c>
      <c r="C610" s="42" t="str">
        <f t="shared" si="82"/>
        <v/>
      </c>
      <c r="D610" s="43" t="str">
        <f t="shared" si="83"/>
        <v/>
      </c>
      <c r="E610" s="43" t="str">
        <f t="shared" si="84"/>
        <v/>
      </c>
      <c r="F610" s="43" t="str">
        <f t="shared" si="85"/>
        <v/>
      </c>
      <c r="G610" s="44"/>
      <c r="H610" s="43" t="str">
        <f t="shared" si="86"/>
        <v/>
      </c>
      <c r="I610" s="43" t="str">
        <f t="shared" si="87"/>
        <v/>
      </c>
      <c r="J610" s="45" t="str">
        <f t="shared" si="88"/>
        <v/>
      </c>
      <c r="K610" s="43" t="str">
        <f t="shared" si="89"/>
        <v/>
      </c>
      <c r="L610" s="43" t="str">
        <f>IF(A610="","",SUM($K$36:K610))</f>
        <v/>
      </c>
    </row>
    <row r="611" spans="1:12" x14ac:dyDescent="0.2">
      <c r="A611" s="40" t="str">
        <f t="shared" si="80"/>
        <v/>
      </c>
      <c r="B611" s="41" t="str">
        <f t="shared" si="81"/>
        <v/>
      </c>
      <c r="C611" s="42" t="str">
        <f t="shared" si="82"/>
        <v/>
      </c>
      <c r="D611" s="43" t="str">
        <f t="shared" si="83"/>
        <v/>
      </c>
      <c r="E611" s="43" t="str">
        <f t="shared" si="84"/>
        <v/>
      </c>
      <c r="F611" s="43" t="str">
        <f t="shared" si="85"/>
        <v/>
      </c>
      <c r="G611" s="44"/>
      <c r="H611" s="43" t="str">
        <f t="shared" si="86"/>
        <v/>
      </c>
      <c r="I611" s="43" t="str">
        <f t="shared" si="87"/>
        <v/>
      </c>
      <c r="J611" s="45" t="str">
        <f t="shared" si="88"/>
        <v/>
      </c>
      <c r="K611" s="43" t="str">
        <f t="shared" si="89"/>
        <v/>
      </c>
      <c r="L611" s="43" t="str">
        <f>IF(A611="","",SUM($K$36:K611))</f>
        <v/>
      </c>
    </row>
    <row r="612" spans="1:12" x14ac:dyDescent="0.2">
      <c r="A612" s="40" t="str">
        <f t="shared" ref="A612:A675" si="90">IF(I611="","",IF(OR(A611&gt;=nper,ROUND(I611,2)&lt;=0),"",A611+1))</f>
        <v/>
      </c>
      <c r="B612" s="41" t="str">
        <f t="shared" ref="B612:B675" si="91">IF(A612="","",IF(OR(periods_per_year=26,periods_per_year=52),IF(periods_per_year=26,IF(A612=1,fpdate,B611+14),IF(periods_per_year=52,IF(A612=1,fpdate,B611+7),"n/a")),IF(periods_per_year=24,DATE(YEAR(fpdate),MONTH(fpdate)+(A612-1)/2+IF(AND(DAY(fpdate)&gt;=15,MOD(A612,2)=0),1,0),IF(MOD(A612,2)=0,IF(DAY(fpdate)&gt;=15,DAY(fpdate)-14,DAY(fpdate)+14),DAY(fpdate))),IF(DAY(DATE(YEAR(fpdate),MONTH(fpdate)+A612-1,DAY(fpdate)))&lt;&gt;DAY(fpdate),DATE(YEAR(fpdate),MONTH(fpdate)+A612,0),DATE(YEAR(fpdate),MONTH(fpdate)+A612-1,DAY(fpdate))))))</f>
        <v/>
      </c>
      <c r="C612" s="42" t="str">
        <f t="shared" ref="C612:C675" si="92">IF(A612="","",IF(variable,IF(A612&lt;$L$6*periods_per_year,start_rate,IF($L$10&gt;=0,MIN($L$7,start_rate+$L$10*ROUNDUP((A612-$L$6*periods_per_year)/$L$9,0)),MAX($L$8,start_rate+$L$10*ROUNDUP((A612-$L$6*periods_per_year)/$L$9,0)))),start_rate))</f>
        <v/>
      </c>
      <c r="D612" s="43" t="str">
        <f t="shared" ref="D612:D675" si="93">IF(A612="","",ROUND((((1+C612/CP)^(CP/periods_per_year))-1)*I611,2))</f>
        <v/>
      </c>
      <c r="E612" s="43" t="str">
        <f t="shared" ref="E612:E675" si="94">IF(A612="","",IF(A612=nper,I611+D612,MIN(I611+D612,IF(C612=C611,E611,IF($D$10="Acc Bi-Weekly",ROUND((-PMT(((1+C612/CP)^(CP/12))-1,(nper-A612+1)*12/26,I611))/2,2),IF($D$10="Acc Weekly",ROUND((-PMT(((1+C612/CP)^(CP/12))-1,(nper-A612+1)*12/52,I611))/4,2),ROUND(-PMT(((1+C612/CP)^(CP/periods_per_year))-1,nper-A612+1,I611),2)))))))</f>
        <v/>
      </c>
      <c r="F612" s="43" t="str">
        <f t="shared" ref="F612:F675" si="95">IF(A612="","",IF(I611&lt;=E612,0,IF(IF(MOD(A612,int)=0,$D$20,0)+E612&gt;=I611+D612,I611+D612-E612,IF(MOD(A612,int)=0,$D$20,0)+IF(IF(MOD(A612,int)=0,$D$20,0)+IF(MOD(A612-$D$23,periods_per_year)=0,$D$22,0)+E612&lt;I611+D612,IF(MOD(A612-$D$23,periods_per_year)=0,$D$22,0),I611+D612-IF(MOD(A612,int)=0,$D$20,0)-E612))))</f>
        <v/>
      </c>
      <c r="G612" s="44"/>
      <c r="H612" s="43" t="str">
        <f t="shared" ref="H612:H675" si="96">IF(A612="","",E612-D612+G612+IF(F612="",0,F612))</f>
        <v/>
      </c>
      <c r="I612" s="43" t="str">
        <f t="shared" ref="I612:I675" si="97">IF(A612="","",I611-H612)</f>
        <v/>
      </c>
      <c r="J612" s="45" t="str">
        <f t="shared" ref="J612:J675" si="98">IF(A612="","",IF(MOD(A612,periods_per_year)=0,A612/periods_per_year,""))</f>
        <v/>
      </c>
      <c r="K612" s="43" t="str">
        <f t="shared" ref="K612:K675" si="99">IF(A612="","",$L$28*D612)</f>
        <v/>
      </c>
      <c r="L612" s="43" t="str">
        <f>IF(A612="","",SUM($K$36:K612))</f>
        <v/>
      </c>
    </row>
    <row r="613" spans="1:12" x14ac:dyDescent="0.2">
      <c r="A613" s="40" t="str">
        <f t="shared" si="90"/>
        <v/>
      </c>
      <c r="B613" s="41" t="str">
        <f t="shared" si="91"/>
        <v/>
      </c>
      <c r="C613" s="42" t="str">
        <f t="shared" si="92"/>
        <v/>
      </c>
      <c r="D613" s="43" t="str">
        <f t="shared" si="93"/>
        <v/>
      </c>
      <c r="E613" s="43" t="str">
        <f t="shared" si="94"/>
        <v/>
      </c>
      <c r="F613" s="43" t="str">
        <f t="shared" si="95"/>
        <v/>
      </c>
      <c r="G613" s="44"/>
      <c r="H613" s="43" t="str">
        <f t="shared" si="96"/>
        <v/>
      </c>
      <c r="I613" s="43" t="str">
        <f t="shared" si="97"/>
        <v/>
      </c>
      <c r="J613" s="45" t="str">
        <f t="shared" si="98"/>
        <v/>
      </c>
      <c r="K613" s="43" t="str">
        <f t="shared" si="99"/>
        <v/>
      </c>
      <c r="L613" s="43" t="str">
        <f>IF(A613="","",SUM($K$36:K613))</f>
        <v/>
      </c>
    </row>
    <row r="614" spans="1:12" x14ac:dyDescent="0.2">
      <c r="A614" s="40" t="str">
        <f t="shared" si="90"/>
        <v/>
      </c>
      <c r="B614" s="41" t="str">
        <f t="shared" si="91"/>
        <v/>
      </c>
      <c r="C614" s="42" t="str">
        <f t="shared" si="92"/>
        <v/>
      </c>
      <c r="D614" s="43" t="str">
        <f t="shared" si="93"/>
        <v/>
      </c>
      <c r="E614" s="43" t="str">
        <f t="shared" si="94"/>
        <v/>
      </c>
      <c r="F614" s="43" t="str">
        <f t="shared" si="95"/>
        <v/>
      </c>
      <c r="G614" s="44"/>
      <c r="H614" s="43" t="str">
        <f t="shared" si="96"/>
        <v/>
      </c>
      <c r="I614" s="43" t="str">
        <f t="shared" si="97"/>
        <v/>
      </c>
      <c r="J614" s="45" t="str">
        <f t="shared" si="98"/>
        <v/>
      </c>
      <c r="K614" s="43" t="str">
        <f t="shared" si="99"/>
        <v/>
      </c>
      <c r="L614" s="43" t="str">
        <f>IF(A614="","",SUM($K$36:K614))</f>
        <v/>
      </c>
    </row>
    <row r="615" spans="1:12" x14ac:dyDescent="0.2">
      <c r="A615" s="40" t="str">
        <f t="shared" si="90"/>
        <v/>
      </c>
      <c r="B615" s="41" t="str">
        <f t="shared" si="91"/>
        <v/>
      </c>
      <c r="C615" s="42" t="str">
        <f t="shared" si="92"/>
        <v/>
      </c>
      <c r="D615" s="43" t="str">
        <f t="shared" si="93"/>
        <v/>
      </c>
      <c r="E615" s="43" t="str">
        <f t="shared" si="94"/>
        <v/>
      </c>
      <c r="F615" s="43" t="str">
        <f t="shared" si="95"/>
        <v/>
      </c>
      <c r="G615" s="44"/>
      <c r="H615" s="43" t="str">
        <f t="shared" si="96"/>
        <v/>
      </c>
      <c r="I615" s="43" t="str">
        <f t="shared" si="97"/>
        <v/>
      </c>
      <c r="J615" s="45" t="str">
        <f t="shared" si="98"/>
        <v/>
      </c>
      <c r="K615" s="43" t="str">
        <f t="shared" si="99"/>
        <v/>
      </c>
      <c r="L615" s="43" t="str">
        <f>IF(A615="","",SUM($K$36:K615))</f>
        <v/>
      </c>
    </row>
    <row r="616" spans="1:12" x14ac:dyDescent="0.2">
      <c r="A616" s="40" t="str">
        <f t="shared" si="90"/>
        <v/>
      </c>
      <c r="B616" s="41" t="str">
        <f t="shared" si="91"/>
        <v/>
      </c>
      <c r="C616" s="42" t="str">
        <f t="shared" si="92"/>
        <v/>
      </c>
      <c r="D616" s="43" t="str">
        <f t="shared" si="93"/>
        <v/>
      </c>
      <c r="E616" s="43" t="str">
        <f t="shared" si="94"/>
        <v/>
      </c>
      <c r="F616" s="43" t="str">
        <f t="shared" si="95"/>
        <v/>
      </c>
      <c r="G616" s="44"/>
      <c r="H616" s="43" t="str">
        <f t="shared" si="96"/>
        <v/>
      </c>
      <c r="I616" s="43" t="str">
        <f t="shared" si="97"/>
        <v/>
      </c>
      <c r="J616" s="45" t="str">
        <f t="shared" si="98"/>
        <v/>
      </c>
      <c r="K616" s="43" t="str">
        <f t="shared" si="99"/>
        <v/>
      </c>
      <c r="L616" s="43" t="str">
        <f>IF(A616="","",SUM($K$36:K616))</f>
        <v/>
      </c>
    </row>
    <row r="617" spans="1:12" x14ac:dyDescent="0.2">
      <c r="A617" s="40" t="str">
        <f t="shared" si="90"/>
        <v/>
      </c>
      <c r="B617" s="41" t="str">
        <f t="shared" si="91"/>
        <v/>
      </c>
      <c r="C617" s="42" t="str">
        <f t="shared" si="92"/>
        <v/>
      </c>
      <c r="D617" s="43" t="str">
        <f t="shared" si="93"/>
        <v/>
      </c>
      <c r="E617" s="43" t="str">
        <f t="shared" si="94"/>
        <v/>
      </c>
      <c r="F617" s="43" t="str">
        <f t="shared" si="95"/>
        <v/>
      </c>
      <c r="G617" s="44"/>
      <c r="H617" s="43" t="str">
        <f t="shared" si="96"/>
        <v/>
      </c>
      <c r="I617" s="43" t="str">
        <f t="shared" si="97"/>
        <v/>
      </c>
      <c r="J617" s="45" t="str">
        <f t="shared" si="98"/>
        <v/>
      </c>
      <c r="K617" s="43" t="str">
        <f t="shared" si="99"/>
        <v/>
      </c>
      <c r="L617" s="43" t="str">
        <f>IF(A617="","",SUM($K$36:K617))</f>
        <v/>
      </c>
    </row>
    <row r="618" spans="1:12" x14ac:dyDescent="0.2">
      <c r="A618" s="40" t="str">
        <f t="shared" si="90"/>
        <v/>
      </c>
      <c r="B618" s="41" t="str">
        <f t="shared" si="91"/>
        <v/>
      </c>
      <c r="C618" s="42" t="str">
        <f t="shared" si="92"/>
        <v/>
      </c>
      <c r="D618" s="43" t="str">
        <f t="shared" si="93"/>
        <v/>
      </c>
      <c r="E618" s="43" t="str">
        <f t="shared" si="94"/>
        <v/>
      </c>
      <c r="F618" s="43" t="str">
        <f t="shared" si="95"/>
        <v/>
      </c>
      <c r="G618" s="44"/>
      <c r="H618" s="43" t="str">
        <f t="shared" si="96"/>
        <v/>
      </c>
      <c r="I618" s="43" t="str">
        <f t="shared" si="97"/>
        <v/>
      </c>
      <c r="J618" s="45" t="str">
        <f t="shared" si="98"/>
        <v/>
      </c>
      <c r="K618" s="43" t="str">
        <f t="shared" si="99"/>
        <v/>
      </c>
      <c r="L618" s="43" t="str">
        <f>IF(A618="","",SUM($K$36:K618))</f>
        <v/>
      </c>
    </row>
    <row r="619" spans="1:12" x14ac:dyDescent="0.2">
      <c r="A619" s="40" t="str">
        <f t="shared" si="90"/>
        <v/>
      </c>
      <c r="B619" s="41" t="str">
        <f t="shared" si="91"/>
        <v/>
      </c>
      <c r="C619" s="42" t="str">
        <f t="shared" si="92"/>
        <v/>
      </c>
      <c r="D619" s="43" t="str">
        <f t="shared" si="93"/>
        <v/>
      </c>
      <c r="E619" s="43" t="str">
        <f t="shared" si="94"/>
        <v/>
      </c>
      <c r="F619" s="43" t="str">
        <f t="shared" si="95"/>
        <v/>
      </c>
      <c r="G619" s="44"/>
      <c r="H619" s="43" t="str">
        <f t="shared" si="96"/>
        <v/>
      </c>
      <c r="I619" s="43" t="str">
        <f t="shared" si="97"/>
        <v/>
      </c>
      <c r="J619" s="45" t="str">
        <f t="shared" si="98"/>
        <v/>
      </c>
      <c r="K619" s="43" t="str">
        <f t="shared" si="99"/>
        <v/>
      </c>
      <c r="L619" s="43" t="str">
        <f>IF(A619="","",SUM($K$36:K619))</f>
        <v/>
      </c>
    </row>
    <row r="620" spans="1:12" x14ac:dyDescent="0.2">
      <c r="A620" s="40" t="str">
        <f t="shared" si="90"/>
        <v/>
      </c>
      <c r="B620" s="41" t="str">
        <f t="shared" si="91"/>
        <v/>
      </c>
      <c r="C620" s="42" t="str">
        <f t="shared" si="92"/>
        <v/>
      </c>
      <c r="D620" s="43" t="str">
        <f t="shared" si="93"/>
        <v/>
      </c>
      <c r="E620" s="43" t="str">
        <f t="shared" si="94"/>
        <v/>
      </c>
      <c r="F620" s="43" t="str">
        <f t="shared" si="95"/>
        <v/>
      </c>
      <c r="G620" s="44"/>
      <c r="H620" s="43" t="str">
        <f t="shared" si="96"/>
        <v/>
      </c>
      <c r="I620" s="43" t="str">
        <f t="shared" si="97"/>
        <v/>
      </c>
      <c r="J620" s="45" t="str">
        <f t="shared" si="98"/>
        <v/>
      </c>
      <c r="K620" s="43" t="str">
        <f t="shared" si="99"/>
        <v/>
      </c>
      <c r="L620" s="43" t="str">
        <f>IF(A620="","",SUM($K$36:K620))</f>
        <v/>
      </c>
    </row>
    <row r="621" spans="1:12" x14ac:dyDescent="0.2">
      <c r="A621" s="40" t="str">
        <f t="shared" si="90"/>
        <v/>
      </c>
      <c r="B621" s="41" t="str">
        <f t="shared" si="91"/>
        <v/>
      </c>
      <c r="C621" s="42" t="str">
        <f t="shared" si="92"/>
        <v/>
      </c>
      <c r="D621" s="43" t="str">
        <f t="shared" si="93"/>
        <v/>
      </c>
      <c r="E621" s="43" t="str">
        <f t="shared" si="94"/>
        <v/>
      </c>
      <c r="F621" s="43" t="str">
        <f t="shared" si="95"/>
        <v/>
      </c>
      <c r="G621" s="44"/>
      <c r="H621" s="43" t="str">
        <f t="shared" si="96"/>
        <v/>
      </c>
      <c r="I621" s="43" t="str">
        <f t="shared" si="97"/>
        <v/>
      </c>
      <c r="J621" s="45" t="str">
        <f t="shared" si="98"/>
        <v/>
      </c>
      <c r="K621" s="43" t="str">
        <f t="shared" si="99"/>
        <v/>
      </c>
      <c r="L621" s="43" t="str">
        <f>IF(A621="","",SUM($K$36:K621))</f>
        <v/>
      </c>
    </row>
    <row r="622" spans="1:12" x14ac:dyDescent="0.2">
      <c r="A622" s="40" t="str">
        <f t="shared" si="90"/>
        <v/>
      </c>
      <c r="B622" s="41" t="str">
        <f t="shared" si="91"/>
        <v/>
      </c>
      <c r="C622" s="42" t="str">
        <f t="shared" si="92"/>
        <v/>
      </c>
      <c r="D622" s="43" t="str">
        <f t="shared" si="93"/>
        <v/>
      </c>
      <c r="E622" s="43" t="str">
        <f t="shared" si="94"/>
        <v/>
      </c>
      <c r="F622" s="43" t="str">
        <f t="shared" si="95"/>
        <v/>
      </c>
      <c r="G622" s="44"/>
      <c r="H622" s="43" t="str">
        <f t="shared" si="96"/>
        <v/>
      </c>
      <c r="I622" s="43" t="str">
        <f t="shared" si="97"/>
        <v/>
      </c>
      <c r="J622" s="45" t="str">
        <f t="shared" si="98"/>
        <v/>
      </c>
      <c r="K622" s="43" t="str">
        <f t="shared" si="99"/>
        <v/>
      </c>
      <c r="L622" s="43" t="str">
        <f>IF(A622="","",SUM($K$36:K622))</f>
        <v/>
      </c>
    </row>
    <row r="623" spans="1:12" x14ac:dyDescent="0.2">
      <c r="A623" s="40" t="str">
        <f t="shared" si="90"/>
        <v/>
      </c>
      <c r="B623" s="41" t="str">
        <f t="shared" si="91"/>
        <v/>
      </c>
      <c r="C623" s="42" t="str">
        <f t="shared" si="92"/>
        <v/>
      </c>
      <c r="D623" s="43" t="str">
        <f t="shared" si="93"/>
        <v/>
      </c>
      <c r="E623" s="43" t="str">
        <f t="shared" si="94"/>
        <v/>
      </c>
      <c r="F623" s="43" t="str">
        <f t="shared" si="95"/>
        <v/>
      </c>
      <c r="G623" s="44"/>
      <c r="H623" s="43" t="str">
        <f t="shared" si="96"/>
        <v/>
      </c>
      <c r="I623" s="43" t="str">
        <f t="shared" si="97"/>
        <v/>
      </c>
      <c r="J623" s="45" t="str">
        <f t="shared" si="98"/>
        <v/>
      </c>
      <c r="K623" s="43" t="str">
        <f t="shared" si="99"/>
        <v/>
      </c>
      <c r="L623" s="43" t="str">
        <f>IF(A623="","",SUM($K$36:K623))</f>
        <v/>
      </c>
    </row>
    <row r="624" spans="1:12" x14ac:dyDescent="0.2">
      <c r="A624" s="40" t="str">
        <f t="shared" si="90"/>
        <v/>
      </c>
      <c r="B624" s="41" t="str">
        <f t="shared" si="91"/>
        <v/>
      </c>
      <c r="C624" s="42" t="str">
        <f t="shared" si="92"/>
        <v/>
      </c>
      <c r="D624" s="43" t="str">
        <f t="shared" si="93"/>
        <v/>
      </c>
      <c r="E624" s="43" t="str">
        <f t="shared" si="94"/>
        <v/>
      </c>
      <c r="F624" s="43" t="str">
        <f t="shared" si="95"/>
        <v/>
      </c>
      <c r="G624" s="44"/>
      <c r="H624" s="43" t="str">
        <f t="shared" si="96"/>
        <v/>
      </c>
      <c r="I624" s="43" t="str">
        <f t="shared" si="97"/>
        <v/>
      </c>
      <c r="J624" s="45" t="str">
        <f t="shared" si="98"/>
        <v/>
      </c>
      <c r="K624" s="43" t="str">
        <f t="shared" si="99"/>
        <v/>
      </c>
      <c r="L624" s="43" t="str">
        <f>IF(A624="","",SUM($K$36:K624))</f>
        <v/>
      </c>
    </row>
    <row r="625" spans="1:12" x14ac:dyDescent="0.2">
      <c r="A625" s="40" t="str">
        <f t="shared" si="90"/>
        <v/>
      </c>
      <c r="B625" s="41" t="str">
        <f t="shared" si="91"/>
        <v/>
      </c>
      <c r="C625" s="42" t="str">
        <f t="shared" si="92"/>
        <v/>
      </c>
      <c r="D625" s="43" t="str">
        <f t="shared" si="93"/>
        <v/>
      </c>
      <c r="E625" s="43" t="str">
        <f t="shared" si="94"/>
        <v/>
      </c>
      <c r="F625" s="43" t="str">
        <f t="shared" si="95"/>
        <v/>
      </c>
      <c r="G625" s="44"/>
      <c r="H625" s="43" t="str">
        <f t="shared" si="96"/>
        <v/>
      </c>
      <c r="I625" s="43" t="str">
        <f t="shared" si="97"/>
        <v/>
      </c>
      <c r="J625" s="45" t="str">
        <f t="shared" si="98"/>
        <v/>
      </c>
      <c r="K625" s="43" t="str">
        <f t="shared" si="99"/>
        <v/>
      </c>
      <c r="L625" s="43" t="str">
        <f>IF(A625="","",SUM($K$36:K625))</f>
        <v/>
      </c>
    </row>
    <row r="626" spans="1:12" x14ac:dyDescent="0.2">
      <c r="A626" s="40" t="str">
        <f t="shared" si="90"/>
        <v/>
      </c>
      <c r="B626" s="41" t="str">
        <f t="shared" si="91"/>
        <v/>
      </c>
      <c r="C626" s="42" t="str">
        <f t="shared" si="92"/>
        <v/>
      </c>
      <c r="D626" s="43" t="str">
        <f t="shared" si="93"/>
        <v/>
      </c>
      <c r="E626" s="43" t="str">
        <f t="shared" si="94"/>
        <v/>
      </c>
      <c r="F626" s="43" t="str">
        <f t="shared" si="95"/>
        <v/>
      </c>
      <c r="G626" s="44"/>
      <c r="H626" s="43" t="str">
        <f t="shared" si="96"/>
        <v/>
      </c>
      <c r="I626" s="43" t="str">
        <f t="shared" si="97"/>
        <v/>
      </c>
      <c r="J626" s="45" t="str">
        <f t="shared" si="98"/>
        <v/>
      </c>
      <c r="K626" s="43" t="str">
        <f t="shared" si="99"/>
        <v/>
      </c>
      <c r="L626" s="43" t="str">
        <f>IF(A626="","",SUM($K$36:K626))</f>
        <v/>
      </c>
    </row>
    <row r="627" spans="1:12" x14ac:dyDescent="0.2">
      <c r="A627" s="40" t="str">
        <f t="shared" si="90"/>
        <v/>
      </c>
      <c r="B627" s="41" t="str">
        <f t="shared" si="91"/>
        <v/>
      </c>
      <c r="C627" s="42" t="str">
        <f t="shared" si="92"/>
        <v/>
      </c>
      <c r="D627" s="43" t="str">
        <f t="shared" si="93"/>
        <v/>
      </c>
      <c r="E627" s="43" t="str">
        <f t="shared" si="94"/>
        <v/>
      </c>
      <c r="F627" s="43" t="str">
        <f t="shared" si="95"/>
        <v/>
      </c>
      <c r="G627" s="44"/>
      <c r="H627" s="43" t="str">
        <f t="shared" si="96"/>
        <v/>
      </c>
      <c r="I627" s="43" t="str">
        <f t="shared" si="97"/>
        <v/>
      </c>
      <c r="J627" s="45" t="str">
        <f t="shared" si="98"/>
        <v/>
      </c>
      <c r="K627" s="43" t="str">
        <f t="shared" si="99"/>
        <v/>
      </c>
      <c r="L627" s="43" t="str">
        <f>IF(A627="","",SUM($K$36:K627))</f>
        <v/>
      </c>
    </row>
    <row r="628" spans="1:12" x14ac:dyDescent="0.2">
      <c r="A628" s="40" t="str">
        <f t="shared" si="90"/>
        <v/>
      </c>
      <c r="B628" s="41" t="str">
        <f t="shared" si="91"/>
        <v/>
      </c>
      <c r="C628" s="42" t="str">
        <f t="shared" si="92"/>
        <v/>
      </c>
      <c r="D628" s="43" t="str">
        <f t="shared" si="93"/>
        <v/>
      </c>
      <c r="E628" s="43" t="str">
        <f t="shared" si="94"/>
        <v/>
      </c>
      <c r="F628" s="43" t="str">
        <f t="shared" si="95"/>
        <v/>
      </c>
      <c r="G628" s="44"/>
      <c r="H628" s="43" t="str">
        <f t="shared" si="96"/>
        <v/>
      </c>
      <c r="I628" s="43" t="str">
        <f t="shared" si="97"/>
        <v/>
      </c>
      <c r="J628" s="45" t="str">
        <f t="shared" si="98"/>
        <v/>
      </c>
      <c r="K628" s="43" t="str">
        <f t="shared" si="99"/>
        <v/>
      </c>
      <c r="L628" s="43" t="str">
        <f>IF(A628="","",SUM($K$36:K628))</f>
        <v/>
      </c>
    </row>
    <row r="629" spans="1:12" x14ac:dyDescent="0.2">
      <c r="A629" s="40" t="str">
        <f t="shared" si="90"/>
        <v/>
      </c>
      <c r="B629" s="41" t="str">
        <f t="shared" si="91"/>
        <v/>
      </c>
      <c r="C629" s="42" t="str">
        <f t="shared" si="92"/>
        <v/>
      </c>
      <c r="D629" s="43" t="str">
        <f t="shared" si="93"/>
        <v/>
      </c>
      <c r="E629" s="43" t="str">
        <f t="shared" si="94"/>
        <v/>
      </c>
      <c r="F629" s="43" t="str">
        <f t="shared" si="95"/>
        <v/>
      </c>
      <c r="G629" s="44"/>
      <c r="H629" s="43" t="str">
        <f t="shared" si="96"/>
        <v/>
      </c>
      <c r="I629" s="43" t="str">
        <f t="shared" si="97"/>
        <v/>
      </c>
      <c r="J629" s="45" t="str">
        <f t="shared" si="98"/>
        <v/>
      </c>
      <c r="K629" s="43" t="str">
        <f t="shared" si="99"/>
        <v/>
      </c>
      <c r="L629" s="43" t="str">
        <f>IF(A629="","",SUM($K$36:K629))</f>
        <v/>
      </c>
    </row>
    <row r="630" spans="1:12" x14ac:dyDescent="0.2">
      <c r="A630" s="40" t="str">
        <f t="shared" si="90"/>
        <v/>
      </c>
      <c r="B630" s="41" t="str">
        <f t="shared" si="91"/>
        <v/>
      </c>
      <c r="C630" s="42" t="str">
        <f t="shared" si="92"/>
        <v/>
      </c>
      <c r="D630" s="43" t="str">
        <f t="shared" si="93"/>
        <v/>
      </c>
      <c r="E630" s="43" t="str">
        <f t="shared" si="94"/>
        <v/>
      </c>
      <c r="F630" s="43" t="str">
        <f t="shared" si="95"/>
        <v/>
      </c>
      <c r="G630" s="44"/>
      <c r="H630" s="43" t="str">
        <f t="shared" si="96"/>
        <v/>
      </c>
      <c r="I630" s="43" t="str">
        <f t="shared" si="97"/>
        <v/>
      </c>
      <c r="J630" s="45" t="str">
        <f t="shared" si="98"/>
        <v/>
      </c>
      <c r="K630" s="43" t="str">
        <f t="shared" si="99"/>
        <v/>
      </c>
      <c r="L630" s="43" t="str">
        <f>IF(A630="","",SUM($K$36:K630))</f>
        <v/>
      </c>
    </row>
    <row r="631" spans="1:12" x14ac:dyDescent="0.2">
      <c r="A631" s="40" t="str">
        <f t="shared" si="90"/>
        <v/>
      </c>
      <c r="B631" s="41" t="str">
        <f t="shared" si="91"/>
        <v/>
      </c>
      <c r="C631" s="42" t="str">
        <f t="shared" si="92"/>
        <v/>
      </c>
      <c r="D631" s="43" t="str">
        <f t="shared" si="93"/>
        <v/>
      </c>
      <c r="E631" s="43" t="str">
        <f t="shared" si="94"/>
        <v/>
      </c>
      <c r="F631" s="43" t="str">
        <f t="shared" si="95"/>
        <v/>
      </c>
      <c r="G631" s="44"/>
      <c r="H631" s="43" t="str">
        <f t="shared" si="96"/>
        <v/>
      </c>
      <c r="I631" s="43" t="str">
        <f t="shared" si="97"/>
        <v/>
      </c>
      <c r="J631" s="45" t="str">
        <f t="shared" si="98"/>
        <v/>
      </c>
      <c r="K631" s="43" t="str">
        <f t="shared" si="99"/>
        <v/>
      </c>
      <c r="L631" s="43" t="str">
        <f>IF(A631="","",SUM($K$36:K631))</f>
        <v/>
      </c>
    </row>
    <row r="632" spans="1:12" x14ac:dyDescent="0.2">
      <c r="A632" s="40" t="str">
        <f t="shared" si="90"/>
        <v/>
      </c>
      <c r="B632" s="41" t="str">
        <f t="shared" si="91"/>
        <v/>
      </c>
      <c r="C632" s="42" t="str">
        <f t="shared" si="92"/>
        <v/>
      </c>
      <c r="D632" s="43" t="str">
        <f t="shared" si="93"/>
        <v/>
      </c>
      <c r="E632" s="43" t="str">
        <f t="shared" si="94"/>
        <v/>
      </c>
      <c r="F632" s="43" t="str">
        <f t="shared" si="95"/>
        <v/>
      </c>
      <c r="G632" s="44"/>
      <c r="H632" s="43" t="str">
        <f t="shared" si="96"/>
        <v/>
      </c>
      <c r="I632" s="43" t="str">
        <f t="shared" si="97"/>
        <v/>
      </c>
      <c r="J632" s="45" t="str">
        <f t="shared" si="98"/>
        <v/>
      </c>
      <c r="K632" s="43" t="str">
        <f t="shared" si="99"/>
        <v/>
      </c>
      <c r="L632" s="43" t="str">
        <f>IF(A632="","",SUM($K$36:K632))</f>
        <v/>
      </c>
    </row>
    <row r="633" spans="1:12" x14ac:dyDescent="0.2">
      <c r="A633" s="40" t="str">
        <f t="shared" si="90"/>
        <v/>
      </c>
      <c r="B633" s="41" t="str">
        <f t="shared" si="91"/>
        <v/>
      </c>
      <c r="C633" s="42" t="str">
        <f t="shared" si="92"/>
        <v/>
      </c>
      <c r="D633" s="43" t="str">
        <f t="shared" si="93"/>
        <v/>
      </c>
      <c r="E633" s="43" t="str">
        <f t="shared" si="94"/>
        <v/>
      </c>
      <c r="F633" s="43" t="str">
        <f t="shared" si="95"/>
        <v/>
      </c>
      <c r="G633" s="44"/>
      <c r="H633" s="43" t="str">
        <f t="shared" si="96"/>
        <v/>
      </c>
      <c r="I633" s="43" t="str">
        <f t="shared" si="97"/>
        <v/>
      </c>
      <c r="J633" s="45" t="str">
        <f t="shared" si="98"/>
        <v/>
      </c>
      <c r="K633" s="43" t="str">
        <f t="shared" si="99"/>
        <v/>
      </c>
      <c r="L633" s="43" t="str">
        <f>IF(A633="","",SUM($K$36:K633))</f>
        <v/>
      </c>
    </row>
    <row r="634" spans="1:12" x14ac:dyDescent="0.2">
      <c r="A634" s="40" t="str">
        <f t="shared" si="90"/>
        <v/>
      </c>
      <c r="B634" s="41" t="str">
        <f t="shared" si="91"/>
        <v/>
      </c>
      <c r="C634" s="42" t="str">
        <f t="shared" si="92"/>
        <v/>
      </c>
      <c r="D634" s="43" t="str">
        <f t="shared" si="93"/>
        <v/>
      </c>
      <c r="E634" s="43" t="str">
        <f t="shared" si="94"/>
        <v/>
      </c>
      <c r="F634" s="43" t="str">
        <f t="shared" si="95"/>
        <v/>
      </c>
      <c r="G634" s="44"/>
      <c r="H634" s="43" t="str">
        <f t="shared" si="96"/>
        <v/>
      </c>
      <c r="I634" s="43" t="str">
        <f t="shared" si="97"/>
        <v/>
      </c>
      <c r="J634" s="45" t="str">
        <f t="shared" si="98"/>
        <v/>
      </c>
      <c r="K634" s="43" t="str">
        <f t="shared" si="99"/>
        <v/>
      </c>
      <c r="L634" s="43" t="str">
        <f>IF(A634="","",SUM($K$36:K634))</f>
        <v/>
      </c>
    </row>
    <row r="635" spans="1:12" x14ac:dyDescent="0.2">
      <c r="A635" s="40" t="str">
        <f t="shared" si="90"/>
        <v/>
      </c>
      <c r="B635" s="41" t="str">
        <f t="shared" si="91"/>
        <v/>
      </c>
      <c r="C635" s="42" t="str">
        <f t="shared" si="92"/>
        <v/>
      </c>
      <c r="D635" s="43" t="str">
        <f t="shared" si="93"/>
        <v/>
      </c>
      <c r="E635" s="43" t="str">
        <f t="shared" si="94"/>
        <v/>
      </c>
      <c r="F635" s="43" t="str">
        <f t="shared" si="95"/>
        <v/>
      </c>
      <c r="G635" s="44"/>
      <c r="H635" s="43" t="str">
        <f t="shared" si="96"/>
        <v/>
      </c>
      <c r="I635" s="43" t="str">
        <f t="shared" si="97"/>
        <v/>
      </c>
      <c r="J635" s="45" t="str">
        <f t="shared" si="98"/>
        <v/>
      </c>
      <c r="K635" s="43" t="str">
        <f t="shared" si="99"/>
        <v/>
      </c>
      <c r="L635" s="43" t="str">
        <f>IF(A635="","",SUM($K$36:K635))</f>
        <v/>
      </c>
    </row>
    <row r="636" spans="1:12" x14ac:dyDescent="0.2">
      <c r="A636" s="40" t="str">
        <f t="shared" si="90"/>
        <v/>
      </c>
      <c r="B636" s="41" t="str">
        <f t="shared" si="91"/>
        <v/>
      </c>
      <c r="C636" s="42" t="str">
        <f t="shared" si="92"/>
        <v/>
      </c>
      <c r="D636" s="43" t="str">
        <f t="shared" si="93"/>
        <v/>
      </c>
      <c r="E636" s="43" t="str">
        <f t="shared" si="94"/>
        <v/>
      </c>
      <c r="F636" s="43" t="str">
        <f t="shared" si="95"/>
        <v/>
      </c>
      <c r="G636" s="44"/>
      <c r="H636" s="43" t="str">
        <f t="shared" si="96"/>
        <v/>
      </c>
      <c r="I636" s="43" t="str">
        <f t="shared" si="97"/>
        <v/>
      </c>
      <c r="J636" s="45" t="str">
        <f t="shared" si="98"/>
        <v/>
      </c>
      <c r="K636" s="43" t="str">
        <f t="shared" si="99"/>
        <v/>
      </c>
      <c r="L636" s="43" t="str">
        <f>IF(A636="","",SUM($K$36:K636))</f>
        <v/>
      </c>
    </row>
    <row r="637" spans="1:12" x14ac:dyDescent="0.2">
      <c r="A637" s="40" t="str">
        <f t="shared" si="90"/>
        <v/>
      </c>
      <c r="B637" s="41" t="str">
        <f t="shared" si="91"/>
        <v/>
      </c>
      <c r="C637" s="42" t="str">
        <f t="shared" si="92"/>
        <v/>
      </c>
      <c r="D637" s="43" t="str">
        <f t="shared" si="93"/>
        <v/>
      </c>
      <c r="E637" s="43" t="str">
        <f t="shared" si="94"/>
        <v/>
      </c>
      <c r="F637" s="43" t="str">
        <f t="shared" si="95"/>
        <v/>
      </c>
      <c r="G637" s="44"/>
      <c r="H637" s="43" t="str">
        <f t="shared" si="96"/>
        <v/>
      </c>
      <c r="I637" s="43" t="str">
        <f t="shared" si="97"/>
        <v/>
      </c>
      <c r="J637" s="45" t="str">
        <f t="shared" si="98"/>
        <v/>
      </c>
      <c r="K637" s="43" t="str">
        <f t="shared" si="99"/>
        <v/>
      </c>
      <c r="L637" s="43" t="str">
        <f>IF(A637="","",SUM($K$36:K637))</f>
        <v/>
      </c>
    </row>
    <row r="638" spans="1:12" x14ac:dyDescent="0.2">
      <c r="A638" s="40" t="str">
        <f t="shared" si="90"/>
        <v/>
      </c>
      <c r="B638" s="41" t="str">
        <f t="shared" si="91"/>
        <v/>
      </c>
      <c r="C638" s="42" t="str">
        <f t="shared" si="92"/>
        <v/>
      </c>
      <c r="D638" s="43" t="str">
        <f t="shared" si="93"/>
        <v/>
      </c>
      <c r="E638" s="43" t="str">
        <f t="shared" si="94"/>
        <v/>
      </c>
      <c r="F638" s="43" t="str">
        <f t="shared" si="95"/>
        <v/>
      </c>
      <c r="G638" s="44"/>
      <c r="H638" s="43" t="str">
        <f t="shared" si="96"/>
        <v/>
      </c>
      <c r="I638" s="43" t="str">
        <f t="shared" si="97"/>
        <v/>
      </c>
      <c r="J638" s="45" t="str">
        <f t="shared" si="98"/>
        <v/>
      </c>
      <c r="K638" s="43" t="str">
        <f t="shared" si="99"/>
        <v/>
      </c>
      <c r="L638" s="43" t="str">
        <f>IF(A638="","",SUM($K$36:K638))</f>
        <v/>
      </c>
    </row>
    <row r="639" spans="1:12" x14ac:dyDescent="0.2">
      <c r="A639" s="40" t="str">
        <f t="shared" si="90"/>
        <v/>
      </c>
      <c r="B639" s="41" t="str">
        <f t="shared" si="91"/>
        <v/>
      </c>
      <c r="C639" s="42" t="str">
        <f t="shared" si="92"/>
        <v/>
      </c>
      <c r="D639" s="43" t="str">
        <f t="shared" si="93"/>
        <v/>
      </c>
      <c r="E639" s="43" t="str">
        <f t="shared" si="94"/>
        <v/>
      </c>
      <c r="F639" s="43" t="str">
        <f t="shared" si="95"/>
        <v/>
      </c>
      <c r="G639" s="44"/>
      <c r="H639" s="43" t="str">
        <f t="shared" si="96"/>
        <v/>
      </c>
      <c r="I639" s="43" t="str">
        <f t="shared" si="97"/>
        <v/>
      </c>
      <c r="J639" s="45" t="str">
        <f t="shared" si="98"/>
        <v/>
      </c>
      <c r="K639" s="43" t="str">
        <f t="shared" si="99"/>
        <v/>
      </c>
      <c r="L639" s="43" t="str">
        <f>IF(A639="","",SUM($K$36:K639))</f>
        <v/>
      </c>
    </row>
    <row r="640" spans="1:12" x14ac:dyDescent="0.2">
      <c r="A640" s="40" t="str">
        <f t="shared" si="90"/>
        <v/>
      </c>
      <c r="B640" s="41" t="str">
        <f t="shared" si="91"/>
        <v/>
      </c>
      <c r="C640" s="42" t="str">
        <f t="shared" si="92"/>
        <v/>
      </c>
      <c r="D640" s="43" t="str">
        <f t="shared" si="93"/>
        <v/>
      </c>
      <c r="E640" s="43" t="str">
        <f t="shared" si="94"/>
        <v/>
      </c>
      <c r="F640" s="43" t="str">
        <f t="shared" si="95"/>
        <v/>
      </c>
      <c r="G640" s="44"/>
      <c r="H640" s="43" t="str">
        <f t="shared" si="96"/>
        <v/>
      </c>
      <c r="I640" s="43" t="str">
        <f t="shared" si="97"/>
        <v/>
      </c>
      <c r="J640" s="45" t="str">
        <f t="shared" si="98"/>
        <v/>
      </c>
      <c r="K640" s="43" t="str">
        <f t="shared" si="99"/>
        <v/>
      </c>
      <c r="L640" s="43" t="str">
        <f>IF(A640="","",SUM($K$36:K640))</f>
        <v/>
      </c>
    </row>
    <row r="641" spans="1:12" x14ac:dyDescent="0.2">
      <c r="A641" s="40" t="str">
        <f t="shared" si="90"/>
        <v/>
      </c>
      <c r="B641" s="41" t="str">
        <f t="shared" si="91"/>
        <v/>
      </c>
      <c r="C641" s="42" t="str">
        <f t="shared" si="92"/>
        <v/>
      </c>
      <c r="D641" s="43" t="str">
        <f t="shared" si="93"/>
        <v/>
      </c>
      <c r="E641" s="43" t="str">
        <f t="shared" si="94"/>
        <v/>
      </c>
      <c r="F641" s="43" t="str">
        <f t="shared" si="95"/>
        <v/>
      </c>
      <c r="G641" s="44"/>
      <c r="H641" s="43" t="str">
        <f t="shared" si="96"/>
        <v/>
      </c>
      <c r="I641" s="43" t="str">
        <f t="shared" si="97"/>
        <v/>
      </c>
      <c r="J641" s="45" t="str">
        <f t="shared" si="98"/>
        <v/>
      </c>
      <c r="K641" s="43" t="str">
        <f t="shared" si="99"/>
        <v/>
      </c>
      <c r="L641" s="43" t="str">
        <f>IF(A641="","",SUM($K$36:K641))</f>
        <v/>
      </c>
    </row>
    <row r="642" spans="1:12" x14ac:dyDescent="0.2">
      <c r="A642" s="40" t="str">
        <f t="shared" si="90"/>
        <v/>
      </c>
      <c r="B642" s="41" t="str">
        <f t="shared" si="91"/>
        <v/>
      </c>
      <c r="C642" s="42" t="str">
        <f t="shared" si="92"/>
        <v/>
      </c>
      <c r="D642" s="43" t="str">
        <f t="shared" si="93"/>
        <v/>
      </c>
      <c r="E642" s="43" t="str">
        <f t="shared" si="94"/>
        <v/>
      </c>
      <c r="F642" s="43" t="str">
        <f t="shared" si="95"/>
        <v/>
      </c>
      <c r="G642" s="44"/>
      <c r="H642" s="43" t="str">
        <f t="shared" si="96"/>
        <v/>
      </c>
      <c r="I642" s="43" t="str">
        <f t="shared" si="97"/>
        <v/>
      </c>
      <c r="J642" s="45" t="str">
        <f t="shared" si="98"/>
        <v/>
      </c>
      <c r="K642" s="43" t="str">
        <f t="shared" si="99"/>
        <v/>
      </c>
      <c r="L642" s="43" t="str">
        <f>IF(A642="","",SUM($K$36:K642))</f>
        <v/>
      </c>
    </row>
    <row r="643" spans="1:12" x14ac:dyDescent="0.2">
      <c r="A643" s="40" t="str">
        <f t="shared" si="90"/>
        <v/>
      </c>
      <c r="B643" s="41" t="str">
        <f t="shared" si="91"/>
        <v/>
      </c>
      <c r="C643" s="42" t="str">
        <f t="shared" si="92"/>
        <v/>
      </c>
      <c r="D643" s="43" t="str">
        <f t="shared" si="93"/>
        <v/>
      </c>
      <c r="E643" s="43" t="str">
        <f t="shared" si="94"/>
        <v/>
      </c>
      <c r="F643" s="43" t="str">
        <f t="shared" si="95"/>
        <v/>
      </c>
      <c r="G643" s="44"/>
      <c r="H643" s="43" t="str">
        <f t="shared" si="96"/>
        <v/>
      </c>
      <c r="I643" s="43" t="str">
        <f t="shared" si="97"/>
        <v/>
      </c>
      <c r="J643" s="45" t="str">
        <f t="shared" si="98"/>
        <v/>
      </c>
      <c r="K643" s="43" t="str">
        <f t="shared" si="99"/>
        <v/>
      </c>
      <c r="L643" s="43" t="str">
        <f>IF(A643="","",SUM($K$36:K643))</f>
        <v/>
      </c>
    </row>
    <row r="644" spans="1:12" x14ac:dyDescent="0.2">
      <c r="A644" s="40" t="str">
        <f t="shared" si="90"/>
        <v/>
      </c>
      <c r="B644" s="41" t="str">
        <f t="shared" si="91"/>
        <v/>
      </c>
      <c r="C644" s="42" t="str">
        <f t="shared" si="92"/>
        <v/>
      </c>
      <c r="D644" s="43" t="str">
        <f t="shared" si="93"/>
        <v/>
      </c>
      <c r="E644" s="43" t="str">
        <f t="shared" si="94"/>
        <v/>
      </c>
      <c r="F644" s="43" t="str">
        <f t="shared" si="95"/>
        <v/>
      </c>
      <c r="G644" s="44"/>
      <c r="H644" s="43" t="str">
        <f t="shared" si="96"/>
        <v/>
      </c>
      <c r="I644" s="43" t="str">
        <f t="shared" si="97"/>
        <v/>
      </c>
      <c r="J644" s="45" t="str">
        <f t="shared" si="98"/>
        <v/>
      </c>
      <c r="K644" s="43" t="str">
        <f t="shared" si="99"/>
        <v/>
      </c>
      <c r="L644" s="43" t="str">
        <f>IF(A644="","",SUM($K$36:K644))</f>
        <v/>
      </c>
    </row>
    <row r="645" spans="1:12" x14ac:dyDescent="0.2">
      <c r="A645" s="40" t="str">
        <f t="shared" si="90"/>
        <v/>
      </c>
      <c r="B645" s="41" t="str">
        <f t="shared" si="91"/>
        <v/>
      </c>
      <c r="C645" s="42" t="str">
        <f t="shared" si="92"/>
        <v/>
      </c>
      <c r="D645" s="43" t="str">
        <f t="shared" si="93"/>
        <v/>
      </c>
      <c r="E645" s="43" t="str">
        <f t="shared" si="94"/>
        <v/>
      </c>
      <c r="F645" s="43" t="str">
        <f t="shared" si="95"/>
        <v/>
      </c>
      <c r="G645" s="44"/>
      <c r="H645" s="43" t="str">
        <f t="shared" si="96"/>
        <v/>
      </c>
      <c r="I645" s="43" t="str">
        <f t="shared" si="97"/>
        <v/>
      </c>
      <c r="J645" s="45" t="str">
        <f t="shared" si="98"/>
        <v/>
      </c>
      <c r="K645" s="43" t="str">
        <f t="shared" si="99"/>
        <v/>
      </c>
      <c r="L645" s="43" t="str">
        <f>IF(A645="","",SUM($K$36:K645))</f>
        <v/>
      </c>
    </row>
    <row r="646" spans="1:12" x14ac:dyDescent="0.2">
      <c r="A646" s="40" t="str">
        <f t="shared" si="90"/>
        <v/>
      </c>
      <c r="B646" s="41" t="str">
        <f t="shared" si="91"/>
        <v/>
      </c>
      <c r="C646" s="42" t="str">
        <f t="shared" si="92"/>
        <v/>
      </c>
      <c r="D646" s="43" t="str">
        <f t="shared" si="93"/>
        <v/>
      </c>
      <c r="E646" s="43" t="str">
        <f t="shared" si="94"/>
        <v/>
      </c>
      <c r="F646" s="43" t="str">
        <f t="shared" si="95"/>
        <v/>
      </c>
      <c r="G646" s="44"/>
      <c r="H646" s="43" t="str">
        <f t="shared" si="96"/>
        <v/>
      </c>
      <c r="I646" s="43" t="str">
        <f t="shared" si="97"/>
        <v/>
      </c>
      <c r="J646" s="45" t="str">
        <f t="shared" si="98"/>
        <v/>
      </c>
      <c r="K646" s="43" t="str">
        <f t="shared" si="99"/>
        <v/>
      </c>
      <c r="L646" s="43" t="str">
        <f>IF(A646="","",SUM($K$36:K646))</f>
        <v/>
      </c>
    </row>
    <row r="647" spans="1:12" x14ac:dyDescent="0.2">
      <c r="A647" s="40" t="str">
        <f t="shared" si="90"/>
        <v/>
      </c>
      <c r="B647" s="41" t="str">
        <f t="shared" si="91"/>
        <v/>
      </c>
      <c r="C647" s="42" t="str">
        <f t="shared" si="92"/>
        <v/>
      </c>
      <c r="D647" s="43" t="str">
        <f t="shared" si="93"/>
        <v/>
      </c>
      <c r="E647" s="43" t="str">
        <f t="shared" si="94"/>
        <v/>
      </c>
      <c r="F647" s="43" t="str">
        <f t="shared" si="95"/>
        <v/>
      </c>
      <c r="G647" s="44"/>
      <c r="H647" s="43" t="str">
        <f t="shared" si="96"/>
        <v/>
      </c>
      <c r="I647" s="43" t="str">
        <f t="shared" si="97"/>
        <v/>
      </c>
      <c r="J647" s="45" t="str">
        <f t="shared" si="98"/>
        <v/>
      </c>
      <c r="K647" s="43" t="str">
        <f t="shared" si="99"/>
        <v/>
      </c>
      <c r="L647" s="43" t="str">
        <f>IF(A647="","",SUM($K$36:K647))</f>
        <v/>
      </c>
    </row>
    <row r="648" spans="1:12" x14ac:dyDescent="0.2">
      <c r="A648" s="40" t="str">
        <f t="shared" si="90"/>
        <v/>
      </c>
      <c r="B648" s="41" t="str">
        <f t="shared" si="91"/>
        <v/>
      </c>
      <c r="C648" s="42" t="str">
        <f t="shared" si="92"/>
        <v/>
      </c>
      <c r="D648" s="43" t="str">
        <f t="shared" si="93"/>
        <v/>
      </c>
      <c r="E648" s="43" t="str">
        <f t="shared" si="94"/>
        <v/>
      </c>
      <c r="F648" s="43" t="str">
        <f t="shared" si="95"/>
        <v/>
      </c>
      <c r="G648" s="44"/>
      <c r="H648" s="43" t="str">
        <f t="shared" si="96"/>
        <v/>
      </c>
      <c r="I648" s="43" t="str">
        <f t="shared" si="97"/>
        <v/>
      </c>
      <c r="J648" s="45" t="str">
        <f t="shared" si="98"/>
        <v/>
      </c>
      <c r="K648" s="43" t="str">
        <f t="shared" si="99"/>
        <v/>
      </c>
      <c r="L648" s="43" t="str">
        <f>IF(A648="","",SUM($K$36:K648))</f>
        <v/>
      </c>
    </row>
    <row r="649" spans="1:12" x14ac:dyDescent="0.2">
      <c r="A649" s="40" t="str">
        <f t="shared" si="90"/>
        <v/>
      </c>
      <c r="B649" s="41" t="str">
        <f t="shared" si="91"/>
        <v/>
      </c>
      <c r="C649" s="42" t="str">
        <f t="shared" si="92"/>
        <v/>
      </c>
      <c r="D649" s="43" t="str">
        <f t="shared" si="93"/>
        <v/>
      </c>
      <c r="E649" s="43" t="str">
        <f t="shared" si="94"/>
        <v/>
      </c>
      <c r="F649" s="43" t="str">
        <f t="shared" si="95"/>
        <v/>
      </c>
      <c r="G649" s="44"/>
      <c r="H649" s="43" t="str">
        <f t="shared" si="96"/>
        <v/>
      </c>
      <c r="I649" s="43" t="str">
        <f t="shared" si="97"/>
        <v/>
      </c>
      <c r="J649" s="45" t="str">
        <f t="shared" si="98"/>
        <v/>
      </c>
      <c r="K649" s="43" t="str">
        <f t="shared" si="99"/>
        <v/>
      </c>
      <c r="L649" s="43" t="str">
        <f>IF(A649="","",SUM($K$36:K649))</f>
        <v/>
      </c>
    </row>
    <row r="650" spans="1:12" x14ac:dyDescent="0.2">
      <c r="A650" s="40" t="str">
        <f t="shared" si="90"/>
        <v/>
      </c>
      <c r="B650" s="41" t="str">
        <f t="shared" si="91"/>
        <v/>
      </c>
      <c r="C650" s="42" t="str">
        <f t="shared" si="92"/>
        <v/>
      </c>
      <c r="D650" s="43" t="str">
        <f t="shared" si="93"/>
        <v/>
      </c>
      <c r="E650" s="43" t="str">
        <f t="shared" si="94"/>
        <v/>
      </c>
      <c r="F650" s="43" t="str">
        <f t="shared" si="95"/>
        <v/>
      </c>
      <c r="G650" s="44"/>
      <c r="H650" s="43" t="str">
        <f t="shared" si="96"/>
        <v/>
      </c>
      <c r="I650" s="43" t="str">
        <f t="shared" si="97"/>
        <v/>
      </c>
      <c r="J650" s="45" t="str">
        <f t="shared" si="98"/>
        <v/>
      </c>
      <c r="K650" s="43" t="str">
        <f t="shared" si="99"/>
        <v/>
      </c>
      <c r="L650" s="43" t="str">
        <f>IF(A650="","",SUM($K$36:K650))</f>
        <v/>
      </c>
    </row>
    <row r="651" spans="1:12" x14ac:dyDescent="0.2">
      <c r="A651" s="40" t="str">
        <f t="shared" si="90"/>
        <v/>
      </c>
      <c r="B651" s="41" t="str">
        <f t="shared" si="91"/>
        <v/>
      </c>
      <c r="C651" s="42" t="str">
        <f t="shared" si="92"/>
        <v/>
      </c>
      <c r="D651" s="43" t="str">
        <f t="shared" si="93"/>
        <v/>
      </c>
      <c r="E651" s="43" t="str">
        <f t="shared" si="94"/>
        <v/>
      </c>
      <c r="F651" s="43" t="str">
        <f t="shared" si="95"/>
        <v/>
      </c>
      <c r="G651" s="44"/>
      <c r="H651" s="43" t="str">
        <f t="shared" si="96"/>
        <v/>
      </c>
      <c r="I651" s="43" t="str">
        <f t="shared" si="97"/>
        <v/>
      </c>
      <c r="J651" s="45" t="str">
        <f t="shared" si="98"/>
        <v/>
      </c>
      <c r="K651" s="43" t="str">
        <f t="shared" si="99"/>
        <v/>
      </c>
      <c r="L651" s="43" t="str">
        <f>IF(A651="","",SUM($K$36:K651))</f>
        <v/>
      </c>
    </row>
    <row r="652" spans="1:12" x14ac:dyDescent="0.2">
      <c r="A652" s="40" t="str">
        <f t="shared" si="90"/>
        <v/>
      </c>
      <c r="B652" s="41" t="str">
        <f t="shared" si="91"/>
        <v/>
      </c>
      <c r="C652" s="42" t="str">
        <f t="shared" si="92"/>
        <v/>
      </c>
      <c r="D652" s="43" t="str">
        <f t="shared" si="93"/>
        <v/>
      </c>
      <c r="E652" s="43" t="str">
        <f t="shared" si="94"/>
        <v/>
      </c>
      <c r="F652" s="43" t="str">
        <f t="shared" si="95"/>
        <v/>
      </c>
      <c r="G652" s="44"/>
      <c r="H652" s="43" t="str">
        <f t="shared" si="96"/>
        <v/>
      </c>
      <c r="I652" s="43" t="str">
        <f t="shared" si="97"/>
        <v/>
      </c>
      <c r="J652" s="45" t="str">
        <f t="shared" si="98"/>
        <v/>
      </c>
      <c r="K652" s="43" t="str">
        <f t="shared" si="99"/>
        <v/>
      </c>
      <c r="L652" s="43" t="str">
        <f>IF(A652="","",SUM($K$36:K652))</f>
        <v/>
      </c>
    </row>
    <row r="653" spans="1:12" x14ac:dyDescent="0.2">
      <c r="A653" s="40" t="str">
        <f t="shared" si="90"/>
        <v/>
      </c>
      <c r="B653" s="41" t="str">
        <f t="shared" si="91"/>
        <v/>
      </c>
      <c r="C653" s="42" t="str">
        <f t="shared" si="92"/>
        <v/>
      </c>
      <c r="D653" s="43" t="str">
        <f t="shared" si="93"/>
        <v/>
      </c>
      <c r="E653" s="43" t="str">
        <f t="shared" si="94"/>
        <v/>
      </c>
      <c r="F653" s="43" t="str">
        <f t="shared" si="95"/>
        <v/>
      </c>
      <c r="G653" s="44"/>
      <c r="H653" s="43" t="str">
        <f t="shared" si="96"/>
        <v/>
      </c>
      <c r="I653" s="43" t="str">
        <f t="shared" si="97"/>
        <v/>
      </c>
      <c r="J653" s="45" t="str">
        <f t="shared" si="98"/>
        <v/>
      </c>
      <c r="K653" s="43" t="str">
        <f t="shared" si="99"/>
        <v/>
      </c>
      <c r="L653" s="43" t="str">
        <f>IF(A653="","",SUM($K$36:K653))</f>
        <v/>
      </c>
    </row>
    <row r="654" spans="1:12" x14ac:dyDescent="0.2">
      <c r="A654" s="40" t="str">
        <f t="shared" si="90"/>
        <v/>
      </c>
      <c r="B654" s="41" t="str">
        <f t="shared" si="91"/>
        <v/>
      </c>
      <c r="C654" s="42" t="str">
        <f t="shared" si="92"/>
        <v/>
      </c>
      <c r="D654" s="43" t="str">
        <f t="shared" si="93"/>
        <v/>
      </c>
      <c r="E654" s="43" t="str">
        <f t="shared" si="94"/>
        <v/>
      </c>
      <c r="F654" s="43" t="str">
        <f t="shared" si="95"/>
        <v/>
      </c>
      <c r="G654" s="44"/>
      <c r="H654" s="43" t="str">
        <f t="shared" si="96"/>
        <v/>
      </c>
      <c r="I654" s="43" t="str">
        <f t="shared" si="97"/>
        <v/>
      </c>
      <c r="J654" s="45" t="str">
        <f t="shared" si="98"/>
        <v/>
      </c>
      <c r="K654" s="43" t="str">
        <f t="shared" si="99"/>
        <v/>
      </c>
      <c r="L654" s="43" t="str">
        <f>IF(A654="","",SUM($K$36:K654))</f>
        <v/>
      </c>
    </row>
    <row r="655" spans="1:12" x14ac:dyDescent="0.2">
      <c r="A655" s="40" t="str">
        <f t="shared" si="90"/>
        <v/>
      </c>
      <c r="B655" s="41" t="str">
        <f t="shared" si="91"/>
        <v/>
      </c>
      <c r="C655" s="42" t="str">
        <f t="shared" si="92"/>
        <v/>
      </c>
      <c r="D655" s="43" t="str">
        <f t="shared" si="93"/>
        <v/>
      </c>
      <c r="E655" s="43" t="str">
        <f t="shared" si="94"/>
        <v/>
      </c>
      <c r="F655" s="43" t="str">
        <f t="shared" si="95"/>
        <v/>
      </c>
      <c r="G655" s="44"/>
      <c r="H655" s="43" t="str">
        <f t="shared" si="96"/>
        <v/>
      </c>
      <c r="I655" s="43" t="str">
        <f t="shared" si="97"/>
        <v/>
      </c>
      <c r="J655" s="45" t="str">
        <f t="shared" si="98"/>
        <v/>
      </c>
      <c r="K655" s="43" t="str">
        <f t="shared" si="99"/>
        <v/>
      </c>
      <c r="L655" s="43" t="str">
        <f>IF(A655="","",SUM($K$36:K655))</f>
        <v/>
      </c>
    </row>
    <row r="656" spans="1:12" x14ac:dyDescent="0.2">
      <c r="A656" s="40" t="str">
        <f t="shared" si="90"/>
        <v/>
      </c>
      <c r="B656" s="41" t="str">
        <f t="shared" si="91"/>
        <v/>
      </c>
      <c r="C656" s="42" t="str">
        <f t="shared" si="92"/>
        <v/>
      </c>
      <c r="D656" s="43" t="str">
        <f t="shared" si="93"/>
        <v/>
      </c>
      <c r="E656" s="43" t="str">
        <f t="shared" si="94"/>
        <v/>
      </c>
      <c r="F656" s="43" t="str">
        <f t="shared" si="95"/>
        <v/>
      </c>
      <c r="G656" s="44"/>
      <c r="H656" s="43" t="str">
        <f t="shared" si="96"/>
        <v/>
      </c>
      <c r="I656" s="43" t="str">
        <f t="shared" si="97"/>
        <v/>
      </c>
      <c r="J656" s="45" t="str">
        <f t="shared" si="98"/>
        <v/>
      </c>
      <c r="K656" s="43" t="str">
        <f t="shared" si="99"/>
        <v/>
      </c>
      <c r="L656" s="43" t="str">
        <f>IF(A656="","",SUM($K$36:K656))</f>
        <v/>
      </c>
    </row>
    <row r="657" spans="1:12" x14ac:dyDescent="0.2">
      <c r="A657" s="40" t="str">
        <f t="shared" si="90"/>
        <v/>
      </c>
      <c r="B657" s="41" t="str">
        <f t="shared" si="91"/>
        <v/>
      </c>
      <c r="C657" s="42" t="str">
        <f t="shared" si="92"/>
        <v/>
      </c>
      <c r="D657" s="43" t="str">
        <f t="shared" si="93"/>
        <v/>
      </c>
      <c r="E657" s="43" t="str">
        <f t="shared" si="94"/>
        <v/>
      </c>
      <c r="F657" s="43" t="str">
        <f t="shared" si="95"/>
        <v/>
      </c>
      <c r="G657" s="44"/>
      <c r="H657" s="43" t="str">
        <f t="shared" si="96"/>
        <v/>
      </c>
      <c r="I657" s="43" t="str">
        <f t="shared" si="97"/>
        <v/>
      </c>
      <c r="J657" s="45" t="str">
        <f t="shared" si="98"/>
        <v/>
      </c>
      <c r="K657" s="43" t="str">
        <f t="shared" si="99"/>
        <v/>
      </c>
      <c r="L657" s="43" t="str">
        <f>IF(A657="","",SUM($K$36:K657))</f>
        <v/>
      </c>
    </row>
    <row r="658" spans="1:12" x14ac:dyDescent="0.2">
      <c r="A658" s="40" t="str">
        <f t="shared" si="90"/>
        <v/>
      </c>
      <c r="B658" s="41" t="str">
        <f t="shared" si="91"/>
        <v/>
      </c>
      <c r="C658" s="42" t="str">
        <f t="shared" si="92"/>
        <v/>
      </c>
      <c r="D658" s="43" t="str">
        <f t="shared" si="93"/>
        <v/>
      </c>
      <c r="E658" s="43" t="str">
        <f t="shared" si="94"/>
        <v/>
      </c>
      <c r="F658" s="43" t="str">
        <f t="shared" si="95"/>
        <v/>
      </c>
      <c r="G658" s="44"/>
      <c r="H658" s="43" t="str">
        <f t="shared" si="96"/>
        <v/>
      </c>
      <c r="I658" s="43" t="str">
        <f t="shared" si="97"/>
        <v/>
      </c>
      <c r="J658" s="45" t="str">
        <f t="shared" si="98"/>
        <v/>
      </c>
      <c r="K658" s="43" t="str">
        <f t="shared" si="99"/>
        <v/>
      </c>
      <c r="L658" s="43" t="str">
        <f>IF(A658="","",SUM($K$36:K658))</f>
        <v/>
      </c>
    </row>
    <row r="659" spans="1:12" x14ac:dyDescent="0.2">
      <c r="A659" s="40" t="str">
        <f t="shared" si="90"/>
        <v/>
      </c>
      <c r="B659" s="41" t="str">
        <f t="shared" si="91"/>
        <v/>
      </c>
      <c r="C659" s="42" t="str">
        <f t="shared" si="92"/>
        <v/>
      </c>
      <c r="D659" s="43" t="str">
        <f t="shared" si="93"/>
        <v/>
      </c>
      <c r="E659" s="43" t="str">
        <f t="shared" si="94"/>
        <v/>
      </c>
      <c r="F659" s="43" t="str">
        <f t="shared" si="95"/>
        <v/>
      </c>
      <c r="G659" s="44"/>
      <c r="H659" s="43" t="str">
        <f t="shared" si="96"/>
        <v/>
      </c>
      <c r="I659" s="43" t="str">
        <f t="shared" si="97"/>
        <v/>
      </c>
      <c r="J659" s="45" t="str">
        <f t="shared" si="98"/>
        <v/>
      </c>
      <c r="K659" s="43" t="str">
        <f t="shared" si="99"/>
        <v/>
      </c>
      <c r="L659" s="43" t="str">
        <f>IF(A659="","",SUM($K$36:K659))</f>
        <v/>
      </c>
    </row>
    <row r="660" spans="1:12" x14ac:dyDescent="0.2">
      <c r="A660" s="40" t="str">
        <f t="shared" si="90"/>
        <v/>
      </c>
      <c r="B660" s="41" t="str">
        <f t="shared" si="91"/>
        <v/>
      </c>
      <c r="C660" s="42" t="str">
        <f t="shared" si="92"/>
        <v/>
      </c>
      <c r="D660" s="43" t="str">
        <f t="shared" si="93"/>
        <v/>
      </c>
      <c r="E660" s="43" t="str">
        <f t="shared" si="94"/>
        <v/>
      </c>
      <c r="F660" s="43" t="str">
        <f t="shared" si="95"/>
        <v/>
      </c>
      <c r="G660" s="44"/>
      <c r="H660" s="43" t="str">
        <f t="shared" si="96"/>
        <v/>
      </c>
      <c r="I660" s="43" t="str">
        <f t="shared" si="97"/>
        <v/>
      </c>
      <c r="J660" s="45" t="str">
        <f t="shared" si="98"/>
        <v/>
      </c>
      <c r="K660" s="43" t="str">
        <f t="shared" si="99"/>
        <v/>
      </c>
      <c r="L660" s="43" t="str">
        <f>IF(A660="","",SUM($K$36:K660))</f>
        <v/>
      </c>
    </row>
    <row r="661" spans="1:12" x14ac:dyDescent="0.2">
      <c r="A661" s="40" t="str">
        <f t="shared" si="90"/>
        <v/>
      </c>
      <c r="B661" s="41" t="str">
        <f t="shared" si="91"/>
        <v/>
      </c>
      <c r="C661" s="42" t="str">
        <f t="shared" si="92"/>
        <v/>
      </c>
      <c r="D661" s="43" t="str">
        <f t="shared" si="93"/>
        <v/>
      </c>
      <c r="E661" s="43" t="str">
        <f t="shared" si="94"/>
        <v/>
      </c>
      <c r="F661" s="43" t="str">
        <f t="shared" si="95"/>
        <v/>
      </c>
      <c r="G661" s="44"/>
      <c r="H661" s="43" t="str">
        <f t="shared" si="96"/>
        <v/>
      </c>
      <c r="I661" s="43" t="str">
        <f t="shared" si="97"/>
        <v/>
      </c>
      <c r="J661" s="45" t="str">
        <f t="shared" si="98"/>
        <v/>
      </c>
      <c r="K661" s="43" t="str">
        <f t="shared" si="99"/>
        <v/>
      </c>
      <c r="L661" s="43" t="str">
        <f>IF(A661="","",SUM($K$36:K661))</f>
        <v/>
      </c>
    </row>
    <row r="662" spans="1:12" x14ac:dyDescent="0.2">
      <c r="A662" s="40" t="str">
        <f t="shared" si="90"/>
        <v/>
      </c>
      <c r="B662" s="41" t="str">
        <f t="shared" si="91"/>
        <v/>
      </c>
      <c r="C662" s="42" t="str">
        <f t="shared" si="92"/>
        <v/>
      </c>
      <c r="D662" s="43" t="str">
        <f t="shared" si="93"/>
        <v/>
      </c>
      <c r="E662" s="43" t="str">
        <f t="shared" si="94"/>
        <v/>
      </c>
      <c r="F662" s="43" t="str">
        <f t="shared" si="95"/>
        <v/>
      </c>
      <c r="G662" s="44"/>
      <c r="H662" s="43" t="str">
        <f t="shared" si="96"/>
        <v/>
      </c>
      <c r="I662" s="43" t="str">
        <f t="shared" si="97"/>
        <v/>
      </c>
      <c r="J662" s="45" t="str">
        <f t="shared" si="98"/>
        <v/>
      </c>
      <c r="K662" s="43" t="str">
        <f t="shared" si="99"/>
        <v/>
      </c>
      <c r="L662" s="43" t="str">
        <f>IF(A662="","",SUM($K$36:K662))</f>
        <v/>
      </c>
    </row>
    <row r="663" spans="1:12" x14ac:dyDescent="0.2">
      <c r="A663" s="40" t="str">
        <f t="shared" si="90"/>
        <v/>
      </c>
      <c r="B663" s="41" t="str">
        <f t="shared" si="91"/>
        <v/>
      </c>
      <c r="C663" s="42" t="str">
        <f t="shared" si="92"/>
        <v/>
      </c>
      <c r="D663" s="43" t="str">
        <f t="shared" si="93"/>
        <v/>
      </c>
      <c r="E663" s="43" t="str">
        <f t="shared" si="94"/>
        <v/>
      </c>
      <c r="F663" s="43" t="str">
        <f t="shared" si="95"/>
        <v/>
      </c>
      <c r="G663" s="44"/>
      <c r="H663" s="43" t="str">
        <f t="shared" si="96"/>
        <v/>
      </c>
      <c r="I663" s="43" t="str">
        <f t="shared" si="97"/>
        <v/>
      </c>
      <c r="J663" s="45" t="str">
        <f t="shared" si="98"/>
        <v/>
      </c>
      <c r="K663" s="43" t="str">
        <f t="shared" si="99"/>
        <v/>
      </c>
      <c r="L663" s="43" t="str">
        <f>IF(A663="","",SUM($K$36:K663))</f>
        <v/>
      </c>
    </row>
    <row r="664" spans="1:12" x14ac:dyDescent="0.2">
      <c r="A664" s="40" t="str">
        <f t="shared" si="90"/>
        <v/>
      </c>
      <c r="B664" s="41" t="str">
        <f t="shared" si="91"/>
        <v/>
      </c>
      <c r="C664" s="42" t="str">
        <f t="shared" si="92"/>
        <v/>
      </c>
      <c r="D664" s="43" t="str">
        <f t="shared" si="93"/>
        <v/>
      </c>
      <c r="E664" s="43" t="str">
        <f t="shared" si="94"/>
        <v/>
      </c>
      <c r="F664" s="43" t="str">
        <f t="shared" si="95"/>
        <v/>
      </c>
      <c r="G664" s="44"/>
      <c r="H664" s="43" t="str">
        <f t="shared" si="96"/>
        <v/>
      </c>
      <c r="I664" s="43" t="str">
        <f t="shared" si="97"/>
        <v/>
      </c>
      <c r="J664" s="45" t="str">
        <f t="shared" si="98"/>
        <v/>
      </c>
      <c r="K664" s="43" t="str">
        <f t="shared" si="99"/>
        <v/>
      </c>
      <c r="L664" s="43" t="str">
        <f>IF(A664="","",SUM($K$36:K664))</f>
        <v/>
      </c>
    </row>
    <row r="665" spans="1:12" x14ac:dyDescent="0.2">
      <c r="A665" s="40" t="str">
        <f t="shared" si="90"/>
        <v/>
      </c>
      <c r="B665" s="41" t="str">
        <f t="shared" si="91"/>
        <v/>
      </c>
      <c r="C665" s="42" t="str">
        <f t="shared" si="92"/>
        <v/>
      </c>
      <c r="D665" s="43" t="str">
        <f t="shared" si="93"/>
        <v/>
      </c>
      <c r="E665" s="43" t="str">
        <f t="shared" si="94"/>
        <v/>
      </c>
      <c r="F665" s="43" t="str">
        <f t="shared" si="95"/>
        <v/>
      </c>
      <c r="G665" s="44"/>
      <c r="H665" s="43" t="str">
        <f t="shared" si="96"/>
        <v/>
      </c>
      <c r="I665" s="43" t="str">
        <f t="shared" si="97"/>
        <v/>
      </c>
      <c r="J665" s="45" t="str">
        <f t="shared" si="98"/>
        <v/>
      </c>
      <c r="K665" s="43" t="str">
        <f t="shared" si="99"/>
        <v/>
      </c>
      <c r="L665" s="43" t="str">
        <f>IF(A665="","",SUM($K$36:K665))</f>
        <v/>
      </c>
    </row>
    <row r="666" spans="1:12" x14ac:dyDescent="0.2">
      <c r="A666" s="40" t="str">
        <f t="shared" si="90"/>
        <v/>
      </c>
      <c r="B666" s="41" t="str">
        <f t="shared" si="91"/>
        <v/>
      </c>
      <c r="C666" s="42" t="str">
        <f t="shared" si="92"/>
        <v/>
      </c>
      <c r="D666" s="43" t="str">
        <f t="shared" si="93"/>
        <v/>
      </c>
      <c r="E666" s="43" t="str">
        <f t="shared" si="94"/>
        <v/>
      </c>
      <c r="F666" s="43" t="str">
        <f t="shared" si="95"/>
        <v/>
      </c>
      <c r="G666" s="44"/>
      <c r="H666" s="43" t="str">
        <f t="shared" si="96"/>
        <v/>
      </c>
      <c r="I666" s="43" t="str">
        <f t="shared" si="97"/>
        <v/>
      </c>
      <c r="J666" s="45" t="str">
        <f t="shared" si="98"/>
        <v/>
      </c>
      <c r="K666" s="43" t="str">
        <f t="shared" si="99"/>
        <v/>
      </c>
      <c r="L666" s="43" t="str">
        <f>IF(A666="","",SUM($K$36:K666))</f>
        <v/>
      </c>
    </row>
    <row r="667" spans="1:12" x14ac:dyDescent="0.2">
      <c r="A667" s="40" t="str">
        <f t="shared" si="90"/>
        <v/>
      </c>
      <c r="B667" s="41" t="str">
        <f t="shared" si="91"/>
        <v/>
      </c>
      <c r="C667" s="42" t="str">
        <f t="shared" si="92"/>
        <v/>
      </c>
      <c r="D667" s="43" t="str">
        <f t="shared" si="93"/>
        <v/>
      </c>
      <c r="E667" s="43" t="str">
        <f t="shared" si="94"/>
        <v/>
      </c>
      <c r="F667" s="43" t="str">
        <f t="shared" si="95"/>
        <v/>
      </c>
      <c r="G667" s="44"/>
      <c r="H667" s="43" t="str">
        <f t="shared" si="96"/>
        <v/>
      </c>
      <c r="I667" s="43" t="str">
        <f t="shared" si="97"/>
        <v/>
      </c>
      <c r="J667" s="45" t="str">
        <f t="shared" si="98"/>
        <v/>
      </c>
      <c r="K667" s="43" t="str">
        <f t="shared" si="99"/>
        <v/>
      </c>
      <c r="L667" s="43" t="str">
        <f>IF(A667="","",SUM($K$36:K667))</f>
        <v/>
      </c>
    </row>
    <row r="668" spans="1:12" x14ac:dyDescent="0.2">
      <c r="A668" s="40" t="str">
        <f t="shared" si="90"/>
        <v/>
      </c>
      <c r="B668" s="41" t="str">
        <f t="shared" si="91"/>
        <v/>
      </c>
      <c r="C668" s="42" t="str">
        <f t="shared" si="92"/>
        <v/>
      </c>
      <c r="D668" s="43" t="str">
        <f t="shared" si="93"/>
        <v/>
      </c>
      <c r="E668" s="43" t="str">
        <f t="shared" si="94"/>
        <v/>
      </c>
      <c r="F668" s="43" t="str">
        <f t="shared" si="95"/>
        <v/>
      </c>
      <c r="G668" s="44"/>
      <c r="H668" s="43" t="str">
        <f t="shared" si="96"/>
        <v/>
      </c>
      <c r="I668" s="43" t="str">
        <f t="shared" si="97"/>
        <v/>
      </c>
      <c r="J668" s="45" t="str">
        <f t="shared" si="98"/>
        <v/>
      </c>
      <c r="K668" s="43" t="str">
        <f t="shared" si="99"/>
        <v/>
      </c>
      <c r="L668" s="43" t="str">
        <f>IF(A668="","",SUM($K$36:K668))</f>
        <v/>
      </c>
    </row>
    <row r="669" spans="1:12" x14ac:dyDescent="0.2">
      <c r="A669" s="40" t="str">
        <f t="shared" si="90"/>
        <v/>
      </c>
      <c r="B669" s="41" t="str">
        <f t="shared" si="91"/>
        <v/>
      </c>
      <c r="C669" s="42" t="str">
        <f t="shared" si="92"/>
        <v/>
      </c>
      <c r="D669" s="43" t="str">
        <f t="shared" si="93"/>
        <v/>
      </c>
      <c r="E669" s="43" t="str">
        <f t="shared" si="94"/>
        <v/>
      </c>
      <c r="F669" s="43" t="str">
        <f t="shared" si="95"/>
        <v/>
      </c>
      <c r="G669" s="44"/>
      <c r="H669" s="43" t="str">
        <f t="shared" si="96"/>
        <v/>
      </c>
      <c r="I669" s="43" t="str">
        <f t="shared" si="97"/>
        <v/>
      </c>
      <c r="J669" s="45" t="str">
        <f t="shared" si="98"/>
        <v/>
      </c>
      <c r="K669" s="43" t="str">
        <f t="shared" si="99"/>
        <v/>
      </c>
      <c r="L669" s="43" t="str">
        <f>IF(A669="","",SUM($K$36:K669))</f>
        <v/>
      </c>
    </row>
    <row r="670" spans="1:12" x14ac:dyDescent="0.2">
      <c r="A670" s="40" t="str">
        <f t="shared" si="90"/>
        <v/>
      </c>
      <c r="B670" s="41" t="str">
        <f t="shared" si="91"/>
        <v/>
      </c>
      <c r="C670" s="42" t="str">
        <f t="shared" si="92"/>
        <v/>
      </c>
      <c r="D670" s="43" t="str">
        <f t="shared" si="93"/>
        <v/>
      </c>
      <c r="E670" s="43" t="str">
        <f t="shared" si="94"/>
        <v/>
      </c>
      <c r="F670" s="43" t="str">
        <f t="shared" si="95"/>
        <v/>
      </c>
      <c r="G670" s="44"/>
      <c r="H670" s="43" t="str">
        <f t="shared" si="96"/>
        <v/>
      </c>
      <c r="I670" s="43" t="str">
        <f t="shared" si="97"/>
        <v/>
      </c>
      <c r="J670" s="45" t="str">
        <f t="shared" si="98"/>
        <v/>
      </c>
      <c r="K670" s="43" t="str">
        <f t="shared" si="99"/>
        <v/>
      </c>
      <c r="L670" s="43" t="str">
        <f>IF(A670="","",SUM($K$36:K670))</f>
        <v/>
      </c>
    </row>
    <row r="671" spans="1:12" x14ac:dyDescent="0.2">
      <c r="A671" s="40" t="str">
        <f t="shared" si="90"/>
        <v/>
      </c>
      <c r="B671" s="41" t="str">
        <f t="shared" si="91"/>
        <v/>
      </c>
      <c r="C671" s="42" t="str">
        <f t="shared" si="92"/>
        <v/>
      </c>
      <c r="D671" s="43" t="str">
        <f t="shared" si="93"/>
        <v/>
      </c>
      <c r="E671" s="43" t="str">
        <f t="shared" si="94"/>
        <v/>
      </c>
      <c r="F671" s="43" t="str">
        <f t="shared" si="95"/>
        <v/>
      </c>
      <c r="G671" s="44"/>
      <c r="H671" s="43" t="str">
        <f t="shared" si="96"/>
        <v/>
      </c>
      <c r="I671" s="43" t="str">
        <f t="shared" si="97"/>
        <v/>
      </c>
      <c r="J671" s="45" t="str">
        <f t="shared" si="98"/>
        <v/>
      </c>
      <c r="K671" s="43" t="str">
        <f t="shared" si="99"/>
        <v/>
      </c>
      <c r="L671" s="43" t="str">
        <f>IF(A671="","",SUM($K$36:K671))</f>
        <v/>
      </c>
    </row>
    <row r="672" spans="1:12" x14ac:dyDescent="0.2">
      <c r="A672" s="40" t="str">
        <f t="shared" si="90"/>
        <v/>
      </c>
      <c r="B672" s="41" t="str">
        <f t="shared" si="91"/>
        <v/>
      </c>
      <c r="C672" s="42" t="str">
        <f t="shared" si="92"/>
        <v/>
      </c>
      <c r="D672" s="43" t="str">
        <f t="shared" si="93"/>
        <v/>
      </c>
      <c r="E672" s="43" t="str">
        <f t="shared" si="94"/>
        <v/>
      </c>
      <c r="F672" s="43" t="str">
        <f t="shared" si="95"/>
        <v/>
      </c>
      <c r="G672" s="44"/>
      <c r="H672" s="43" t="str">
        <f t="shared" si="96"/>
        <v/>
      </c>
      <c r="I672" s="43" t="str">
        <f t="shared" si="97"/>
        <v/>
      </c>
      <c r="J672" s="45" t="str">
        <f t="shared" si="98"/>
        <v/>
      </c>
      <c r="K672" s="43" t="str">
        <f t="shared" si="99"/>
        <v/>
      </c>
      <c r="L672" s="43" t="str">
        <f>IF(A672="","",SUM($K$36:K672))</f>
        <v/>
      </c>
    </row>
    <row r="673" spans="1:12" x14ac:dyDescent="0.2">
      <c r="A673" s="40" t="str">
        <f t="shared" si="90"/>
        <v/>
      </c>
      <c r="B673" s="41" t="str">
        <f t="shared" si="91"/>
        <v/>
      </c>
      <c r="C673" s="42" t="str">
        <f t="shared" si="92"/>
        <v/>
      </c>
      <c r="D673" s="43" t="str">
        <f t="shared" si="93"/>
        <v/>
      </c>
      <c r="E673" s="43" t="str">
        <f t="shared" si="94"/>
        <v/>
      </c>
      <c r="F673" s="43" t="str">
        <f t="shared" si="95"/>
        <v/>
      </c>
      <c r="G673" s="44"/>
      <c r="H673" s="43" t="str">
        <f t="shared" si="96"/>
        <v/>
      </c>
      <c r="I673" s="43" t="str">
        <f t="shared" si="97"/>
        <v/>
      </c>
      <c r="J673" s="45" t="str">
        <f t="shared" si="98"/>
        <v/>
      </c>
      <c r="K673" s="43" t="str">
        <f t="shared" si="99"/>
        <v/>
      </c>
      <c r="L673" s="43" t="str">
        <f>IF(A673="","",SUM($K$36:K673))</f>
        <v/>
      </c>
    </row>
    <row r="674" spans="1:12" x14ac:dyDescent="0.2">
      <c r="A674" s="40" t="str">
        <f t="shared" si="90"/>
        <v/>
      </c>
      <c r="B674" s="41" t="str">
        <f t="shared" si="91"/>
        <v/>
      </c>
      <c r="C674" s="42" t="str">
        <f t="shared" si="92"/>
        <v/>
      </c>
      <c r="D674" s="43" t="str">
        <f t="shared" si="93"/>
        <v/>
      </c>
      <c r="E674" s="43" t="str">
        <f t="shared" si="94"/>
        <v/>
      </c>
      <c r="F674" s="43" t="str">
        <f t="shared" si="95"/>
        <v/>
      </c>
      <c r="G674" s="44"/>
      <c r="H674" s="43" t="str">
        <f t="shared" si="96"/>
        <v/>
      </c>
      <c r="I674" s="43" t="str">
        <f t="shared" si="97"/>
        <v/>
      </c>
      <c r="J674" s="45" t="str">
        <f t="shared" si="98"/>
        <v/>
      </c>
      <c r="K674" s="43" t="str">
        <f t="shared" si="99"/>
        <v/>
      </c>
      <c r="L674" s="43" t="str">
        <f>IF(A674="","",SUM($K$36:K674))</f>
        <v/>
      </c>
    </row>
    <row r="675" spans="1:12" x14ac:dyDescent="0.2">
      <c r="A675" s="40" t="str">
        <f t="shared" si="90"/>
        <v/>
      </c>
      <c r="B675" s="41" t="str">
        <f t="shared" si="91"/>
        <v/>
      </c>
      <c r="C675" s="42" t="str">
        <f t="shared" si="92"/>
        <v/>
      </c>
      <c r="D675" s="43" t="str">
        <f t="shared" si="93"/>
        <v/>
      </c>
      <c r="E675" s="43" t="str">
        <f t="shared" si="94"/>
        <v/>
      </c>
      <c r="F675" s="43" t="str">
        <f t="shared" si="95"/>
        <v/>
      </c>
      <c r="G675" s="44"/>
      <c r="H675" s="43" t="str">
        <f t="shared" si="96"/>
        <v/>
      </c>
      <c r="I675" s="43" t="str">
        <f t="shared" si="97"/>
        <v/>
      </c>
      <c r="J675" s="45" t="str">
        <f t="shared" si="98"/>
        <v/>
      </c>
      <c r="K675" s="43" t="str">
        <f t="shared" si="99"/>
        <v/>
      </c>
      <c r="L675" s="43" t="str">
        <f>IF(A675="","",SUM($K$36:K675))</f>
        <v/>
      </c>
    </row>
    <row r="676" spans="1:12" x14ac:dyDescent="0.2">
      <c r="A676" s="40" t="str">
        <f t="shared" ref="A676:A739" si="100">IF(I675="","",IF(OR(A675&gt;=nper,ROUND(I675,2)&lt;=0),"",A675+1))</f>
        <v/>
      </c>
      <c r="B676" s="41" t="str">
        <f t="shared" ref="B676:B739" si="101">IF(A676="","",IF(OR(periods_per_year=26,periods_per_year=52),IF(periods_per_year=26,IF(A676=1,fpdate,B675+14),IF(periods_per_year=52,IF(A676=1,fpdate,B675+7),"n/a")),IF(periods_per_year=24,DATE(YEAR(fpdate),MONTH(fpdate)+(A676-1)/2+IF(AND(DAY(fpdate)&gt;=15,MOD(A676,2)=0),1,0),IF(MOD(A676,2)=0,IF(DAY(fpdate)&gt;=15,DAY(fpdate)-14,DAY(fpdate)+14),DAY(fpdate))),IF(DAY(DATE(YEAR(fpdate),MONTH(fpdate)+A676-1,DAY(fpdate)))&lt;&gt;DAY(fpdate),DATE(YEAR(fpdate),MONTH(fpdate)+A676,0),DATE(YEAR(fpdate),MONTH(fpdate)+A676-1,DAY(fpdate))))))</f>
        <v/>
      </c>
      <c r="C676" s="42" t="str">
        <f t="shared" ref="C676:C739" si="102">IF(A676="","",IF(variable,IF(A676&lt;$L$6*periods_per_year,start_rate,IF($L$10&gt;=0,MIN($L$7,start_rate+$L$10*ROUNDUP((A676-$L$6*periods_per_year)/$L$9,0)),MAX($L$8,start_rate+$L$10*ROUNDUP((A676-$L$6*periods_per_year)/$L$9,0)))),start_rate))</f>
        <v/>
      </c>
      <c r="D676" s="43" t="str">
        <f t="shared" ref="D676:D739" si="103">IF(A676="","",ROUND((((1+C676/CP)^(CP/periods_per_year))-1)*I675,2))</f>
        <v/>
      </c>
      <c r="E676" s="43" t="str">
        <f t="shared" ref="E676:E739" si="104">IF(A676="","",IF(A676=nper,I675+D676,MIN(I675+D676,IF(C676=C675,E675,IF($D$10="Acc Bi-Weekly",ROUND((-PMT(((1+C676/CP)^(CP/12))-1,(nper-A676+1)*12/26,I675))/2,2),IF($D$10="Acc Weekly",ROUND((-PMT(((1+C676/CP)^(CP/12))-1,(nper-A676+1)*12/52,I675))/4,2),ROUND(-PMT(((1+C676/CP)^(CP/periods_per_year))-1,nper-A676+1,I675),2)))))))</f>
        <v/>
      </c>
      <c r="F676" s="43" t="str">
        <f t="shared" ref="F676:F739" si="105">IF(A676="","",IF(I675&lt;=E676,0,IF(IF(MOD(A676,int)=0,$D$20,0)+E676&gt;=I675+D676,I675+D676-E676,IF(MOD(A676,int)=0,$D$20,0)+IF(IF(MOD(A676,int)=0,$D$20,0)+IF(MOD(A676-$D$23,periods_per_year)=0,$D$22,0)+E676&lt;I675+D676,IF(MOD(A676-$D$23,periods_per_year)=0,$D$22,0),I675+D676-IF(MOD(A676,int)=0,$D$20,0)-E676))))</f>
        <v/>
      </c>
      <c r="G676" s="44"/>
      <c r="H676" s="43" t="str">
        <f t="shared" ref="H676:H739" si="106">IF(A676="","",E676-D676+G676+IF(F676="",0,F676))</f>
        <v/>
      </c>
      <c r="I676" s="43" t="str">
        <f t="shared" ref="I676:I739" si="107">IF(A676="","",I675-H676)</f>
        <v/>
      </c>
      <c r="J676" s="45" t="str">
        <f t="shared" ref="J676:J739" si="108">IF(A676="","",IF(MOD(A676,periods_per_year)=0,A676/periods_per_year,""))</f>
        <v/>
      </c>
      <c r="K676" s="43" t="str">
        <f t="shared" ref="K676:K739" si="109">IF(A676="","",$L$28*D676)</f>
        <v/>
      </c>
      <c r="L676" s="43" t="str">
        <f>IF(A676="","",SUM($K$36:K676))</f>
        <v/>
      </c>
    </row>
    <row r="677" spans="1:12" x14ac:dyDescent="0.2">
      <c r="A677" s="40" t="str">
        <f t="shared" si="100"/>
        <v/>
      </c>
      <c r="B677" s="41" t="str">
        <f t="shared" si="101"/>
        <v/>
      </c>
      <c r="C677" s="42" t="str">
        <f t="shared" si="102"/>
        <v/>
      </c>
      <c r="D677" s="43" t="str">
        <f t="shared" si="103"/>
        <v/>
      </c>
      <c r="E677" s="43" t="str">
        <f t="shared" si="104"/>
        <v/>
      </c>
      <c r="F677" s="43" t="str">
        <f t="shared" si="105"/>
        <v/>
      </c>
      <c r="G677" s="44"/>
      <c r="H677" s="43" t="str">
        <f t="shared" si="106"/>
        <v/>
      </c>
      <c r="I677" s="43" t="str">
        <f t="shared" si="107"/>
        <v/>
      </c>
      <c r="J677" s="45" t="str">
        <f t="shared" si="108"/>
        <v/>
      </c>
      <c r="K677" s="43" t="str">
        <f t="shared" si="109"/>
        <v/>
      </c>
      <c r="L677" s="43" t="str">
        <f>IF(A677="","",SUM($K$36:K677))</f>
        <v/>
      </c>
    </row>
    <row r="678" spans="1:12" x14ac:dyDescent="0.2">
      <c r="A678" s="40" t="str">
        <f t="shared" si="100"/>
        <v/>
      </c>
      <c r="B678" s="41" t="str">
        <f t="shared" si="101"/>
        <v/>
      </c>
      <c r="C678" s="42" t="str">
        <f t="shared" si="102"/>
        <v/>
      </c>
      <c r="D678" s="43" t="str">
        <f t="shared" si="103"/>
        <v/>
      </c>
      <c r="E678" s="43" t="str">
        <f t="shared" si="104"/>
        <v/>
      </c>
      <c r="F678" s="43" t="str">
        <f t="shared" si="105"/>
        <v/>
      </c>
      <c r="G678" s="44"/>
      <c r="H678" s="43" t="str">
        <f t="shared" si="106"/>
        <v/>
      </c>
      <c r="I678" s="43" t="str">
        <f t="shared" si="107"/>
        <v/>
      </c>
      <c r="J678" s="45" t="str">
        <f t="shared" si="108"/>
        <v/>
      </c>
      <c r="K678" s="43" t="str">
        <f t="shared" si="109"/>
        <v/>
      </c>
      <c r="L678" s="43" t="str">
        <f>IF(A678="","",SUM($K$36:K678))</f>
        <v/>
      </c>
    </row>
    <row r="679" spans="1:12" x14ac:dyDescent="0.2">
      <c r="A679" s="40" t="str">
        <f t="shared" si="100"/>
        <v/>
      </c>
      <c r="B679" s="41" t="str">
        <f t="shared" si="101"/>
        <v/>
      </c>
      <c r="C679" s="42" t="str">
        <f t="shared" si="102"/>
        <v/>
      </c>
      <c r="D679" s="43" t="str">
        <f t="shared" si="103"/>
        <v/>
      </c>
      <c r="E679" s="43" t="str">
        <f t="shared" si="104"/>
        <v/>
      </c>
      <c r="F679" s="43" t="str">
        <f t="shared" si="105"/>
        <v/>
      </c>
      <c r="G679" s="44"/>
      <c r="H679" s="43" t="str">
        <f t="shared" si="106"/>
        <v/>
      </c>
      <c r="I679" s="43" t="str">
        <f t="shared" si="107"/>
        <v/>
      </c>
      <c r="J679" s="45" t="str">
        <f t="shared" si="108"/>
        <v/>
      </c>
      <c r="K679" s="43" t="str">
        <f t="shared" si="109"/>
        <v/>
      </c>
      <c r="L679" s="43" t="str">
        <f>IF(A679="","",SUM($K$36:K679))</f>
        <v/>
      </c>
    </row>
    <row r="680" spans="1:12" x14ac:dyDescent="0.2">
      <c r="A680" s="40" t="str">
        <f t="shared" si="100"/>
        <v/>
      </c>
      <c r="B680" s="41" t="str">
        <f t="shared" si="101"/>
        <v/>
      </c>
      <c r="C680" s="42" t="str">
        <f t="shared" si="102"/>
        <v/>
      </c>
      <c r="D680" s="43" t="str">
        <f t="shared" si="103"/>
        <v/>
      </c>
      <c r="E680" s="43" t="str">
        <f t="shared" si="104"/>
        <v/>
      </c>
      <c r="F680" s="43" t="str">
        <f t="shared" si="105"/>
        <v/>
      </c>
      <c r="G680" s="44"/>
      <c r="H680" s="43" t="str">
        <f t="shared" si="106"/>
        <v/>
      </c>
      <c r="I680" s="43" t="str">
        <f t="shared" si="107"/>
        <v/>
      </c>
      <c r="J680" s="45" t="str">
        <f t="shared" si="108"/>
        <v/>
      </c>
      <c r="K680" s="43" t="str">
        <f t="shared" si="109"/>
        <v/>
      </c>
      <c r="L680" s="43" t="str">
        <f>IF(A680="","",SUM($K$36:K680))</f>
        <v/>
      </c>
    </row>
    <row r="681" spans="1:12" x14ac:dyDescent="0.2">
      <c r="A681" s="40" t="str">
        <f t="shared" si="100"/>
        <v/>
      </c>
      <c r="B681" s="41" t="str">
        <f t="shared" si="101"/>
        <v/>
      </c>
      <c r="C681" s="42" t="str">
        <f t="shared" si="102"/>
        <v/>
      </c>
      <c r="D681" s="43" t="str">
        <f t="shared" si="103"/>
        <v/>
      </c>
      <c r="E681" s="43" t="str">
        <f t="shared" si="104"/>
        <v/>
      </c>
      <c r="F681" s="43" t="str">
        <f t="shared" si="105"/>
        <v/>
      </c>
      <c r="G681" s="44"/>
      <c r="H681" s="43" t="str">
        <f t="shared" si="106"/>
        <v/>
      </c>
      <c r="I681" s="43" t="str">
        <f t="shared" si="107"/>
        <v/>
      </c>
      <c r="J681" s="45" t="str">
        <f t="shared" si="108"/>
        <v/>
      </c>
      <c r="K681" s="43" t="str">
        <f t="shared" si="109"/>
        <v/>
      </c>
      <c r="L681" s="43" t="str">
        <f>IF(A681="","",SUM($K$36:K681))</f>
        <v/>
      </c>
    </row>
    <row r="682" spans="1:12" x14ac:dyDescent="0.2">
      <c r="A682" s="40" t="str">
        <f t="shared" si="100"/>
        <v/>
      </c>
      <c r="B682" s="41" t="str">
        <f t="shared" si="101"/>
        <v/>
      </c>
      <c r="C682" s="42" t="str">
        <f t="shared" si="102"/>
        <v/>
      </c>
      <c r="D682" s="43" t="str">
        <f t="shared" si="103"/>
        <v/>
      </c>
      <c r="E682" s="43" t="str">
        <f t="shared" si="104"/>
        <v/>
      </c>
      <c r="F682" s="43" t="str">
        <f t="shared" si="105"/>
        <v/>
      </c>
      <c r="G682" s="44"/>
      <c r="H682" s="43" t="str">
        <f t="shared" si="106"/>
        <v/>
      </c>
      <c r="I682" s="43" t="str">
        <f t="shared" si="107"/>
        <v/>
      </c>
      <c r="J682" s="45" t="str">
        <f t="shared" si="108"/>
        <v/>
      </c>
      <c r="K682" s="43" t="str">
        <f t="shared" si="109"/>
        <v/>
      </c>
      <c r="L682" s="43" t="str">
        <f>IF(A682="","",SUM($K$36:K682))</f>
        <v/>
      </c>
    </row>
    <row r="683" spans="1:12" x14ac:dyDescent="0.2">
      <c r="A683" s="40" t="str">
        <f t="shared" si="100"/>
        <v/>
      </c>
      <c r="B683" s="41" t="str">
        <f t="shared" si="101"/>
        <v/>
      </c>
      <c r="C683" s="42" t="str">
        <f t="shared" si="102"/>
        <v/>
      </c>
      <c r="D683" s="43" t="str">
        <f t="shared" si="103"/>
        <v/>
      </c>
      <c r="E683" s="43" t="str">
        <f t="shared" si="104"/>
        <v/>
      </c>
      <c r="F683" s="43" t="str">
        <f t="shared" si="105"/>
        <v/>
      </c>
      <c r="G683" s="44"/>
      <c r="H683" s="43" t="str">
        <f t="shared" si="106"/>
        <v/>
      </c>
      <c r="I683" s="43" t="str">
        <f t="shared" si="107"/>
        <v/>
      </c>
      <c r="J683" s="45" t="str">
        <f t="shared" si="108"/>
        <v/>
      </c>
      <c r="K683" s="43" t="str">
        <f t="shared" si="109"/>
        <v/>
      </c>
      <c r="L683" s="43" t="str">
        <f>IF(A683="","",SUM($K$36:K683))</f>
        <v/>
      </c>
    </row>
    <row r="684" spans="1:12" x14ac:dyDescent="0.2">
      <c r="A684" s="40" t="str">
        <f t="shared" si="100"/>
        <v/>
      </c>
      <c r="B684" s="41" t="str">
        <f t="shared" si="101"/>
        <v/>
      </c>
      <c r="C684" s="42" t="str">
        <f t="shared" si="102"/>
        <v/>
      </c>
      <c r="D684" s="43" t="str">
        <f t="shared" si="103"/>
        <v/>
      </c>
      <c r="E684" s="43" t="str">
        <f t="shared" si="104"/>
        <v/>
      </c>
      <c r="F684" s="43" t="str">
        <f t="shared" si="105"/>
        <v/>
      </c>
      <c r="G684" s="44"/>
      <c r="H684" s="43" t="str">
        <f t="shared" si="106"/>
        <v/>
      </c>
      <c r="I684" s="43" t="str">
        <f t="shared" si="107"/>
        <v/>
      </c>
      <c r="J684" s="45" t="str">
        <f t="shared" si="108"/>
        <v/>
      </c>
      <c r="K684" s="43" t="str">
        <f t="shared" si="109"/>
        <v/>
      </c>
      <c r="L684" s="43" t="str">
        <f>IF(A684="","",SUM($K$36:K684))</f>
        <v/>
      </c>
    </row>
    <row r="685" spans="1:12" x14ac:dyDescent="0.2">
      <c r="A685" s="40" t="str">
        <f t="shared" si="100"/>
        <v/>
      </c>
      <c r="B685" s="41" t="str">
        <f t="shared" si="101"/>
        <v/>
      </c>
      <c r="C685" s="42" t="str">
        <f t="shared" si="102"/>
        <v/>
      </c>
      <c r="D685" s="43" t="str">
        <f t="shared" si="103"/>
        <v/>
      </c>
      <c r="E685" s="43" t="str">
        <f t="shared" si="104"/>
        <v/>
      </c>
      <c r="F685" s="43" t="str">
        <f t="shared" si="105"/>
        <v/>
      </c>
      <c r="G685" s="44"/>
      <c r="H685" s="43" t="str">
        <f t="shared" si="106"/>
        <v/>
      </c>
      <c r="I685" s="43" t="str">
        <f t="shared" si="107"/>
        <v/>
      </c>
      <c r="J685" s="45" t="str">
        <f t="shared" si="108"/>
        <v/>
      </c>
      <c r="K685" s="43" t="str">
        <f t="shared" si="109"/>
        <v/>
      </c>
      <c r="L685" s="43" t="str">
        <f>IF(A685="","",SUM($K$36:K685))</f>
        <v/>
      </c>
    </row>
    <row r="686" spans="1:12" x14ac:dyDescent="0.2">
      <c r="A686" s="40" t="str">
        <f t="shared" si="100"/>
        <v/>
      </c>
      <c r="B686" s="41" t="str">
        <f t="shared" si="101"/>
        <v/>
      </c>
      <c r="C686" s="42" t="str">
        <f t="shared" si="102"/>
        <v/>
      </c>
      <c r="D686" s="43" t="str">
        <f t="shared" si="103"/>
        <v/>
      </c>
      <c r="E686" s="43" t="str">
        <f t="shared" si="104"/>
        <v/>
      </c>
      <c r="F686" s="43" t="str">
        <f t="shared" si="105"/>
        <v/>
      </c>
      <c r="G686" s="44"/>
      <c r="H686" s="43" t="str">
        <f t="shared" si="106"/>
        <v/>
      </c>
      <c r="I686" s="43" t="str">
        <f t="shared" si="107"/>
        <v/>
      </c>
      <c r="J686" s="45" t="str">
        <f t="shared" si="108"/>
        <v/>
      </c>
      <c r="K686" s="43" t="str">
        <f t="shared" si="109"/>
        <v/>
      </c>
      <c r="L686" s="43" t="str">
        <f>IF(A686="","",SUM($K$36:K686))</f>
        <v/>
      </c>
    </row>
    <row r="687" spans="1:12" x14ac:dyDescent="0.2">
      <c r="A687" s="40" t="str">
        <f t="shared" si="100"/>
        <v/>
      </c>
      <c r="B687" s="41" t="str">
        <f t="shared" si="101"/>
        <v/>
      </c>
      <c r="C687" s="42" t="str">
        <f t="shared" si="102"/>
        <v/>
      </c>
      <c r="D687" s="43" t="str">
        <f t="shared" si="103"/>
        <v/>
      </c>
      <c r="E687" s="43" t="str">
        <f t="shared" si="104"/>
        <v/>
      </c>
      <c r="F687" s="43" t="str">
        <f t="shared" si="105"/>
        <v/>
      </c>
      <c r="G687" s="44"/>
      <c r="H687" s="43" t="str">
        <f t="shared" si="106"/>
        <v/>
      </c>
      <c r="I687" s="43" t="str">
        <f t="shared" si="107"/>
        <v/>
      </c>
      <c r="J687" s="45" t="str">
        <f t="shared" si="108"/>
        <v/>
      </c>
      <c r="K687" s="43" t="str">
        <f t="shared" si="109"/>
        <v/>
      </c>
      <c r="L687" s="43" t="str">
        <f>IF(A687="","",SUM($K$36:K687))</f>
        <v/>
      </c>
    </row>
    <row r="688" spans="1:12" x14ac:dyDescent="0.2">
      <c r="A688" s="40" t="str">
        <f t="shared" si="100"/>
        <v/>
      </c>
      <c r="B688" s="41" t="str">
        <f t="shared" si="101"/>
        <v/>
      </c>
      <c r="C688" s="42" t="str">
        <f t="shared" si="102"/>
        <v/>
      </c>
      <c r="D688" s="43" t="str">
        <f t="shared" si="103"/>
        <v/>
      </c>
      <c r="E688" s="43" t="str">
        <f t="shared" si="104"/>
        <v/>
      </c>
      <c r="F688" s="43" t="str">
        <f t="shared" si="105"/>
        <v/>
      </c>
      <c r="G688" s="44"/>
      <c r="H688" s="43" t="str">
        <f t="shared" si="106"/>
        <v/>
      </c>
      <c r="I688" s="43" t="str">
        <f t="shared" si="107"/>
        <v/>
      </c>
      <c r="J688" s="45" t="str">
        <f t="shared" si="108"/>
        <v/>
      </c>
      <c r="K688" s="43" t="str">
        <f t="shared" si="109"/>
        <v/>
      </c>
      <c r="L688" s="43" t="str">
        <f>IF(A688="","",SUM($K$36:K688))</f>
        <v/>
      </c>
    </row>
    <row r="689" spans="1:12" x14ac:dyDescent="0.2">
      <c r="A689" s="40" t="str">
        <f t="shared" si="100"/>
        <v/>
      </c>
      <c r="B689" s="41" t="str">
        <f t="shared" si="101"/>
        <v/>
      </c>
      <c r="C689" s="42" t="str">
        <f t="shared" si="102"/>
        <v/>
      </c>
      <c r="D689" s="43" t="str">
        <f t="shared" si="103"/>
        <v/>
      </c>
      <c r="E689" s="43" t="str">
        <f t="shared" si="104"/>
        <v/>
      </c>
      <c r="F689" s="43" t="str">
        <f t="shared" si="105"/>
        <v/>
      </c>
      <c r="G689" s="44"/>
      <c r="H689" s="43" t="str">
        <f t="shared" si="106"/>
        <v/>
      </c>
      <c r="I689" s="43" t="str">
        <f t="shared" si="107"/>
        <v/>
      </c>
      <c r="J689" s="45" t="str">
        <f t="shared" si="108"/>
        <v/>
      </c>
      <c r="K689" s="43" t="str">
        <f t="shared" si="109"/>
        <v/>
      </c>
      <c r="L689" s="43" t="str">
        <f>IF(A689="","",SUM($K$36:K689))</f>
        <v/>
      </c>
    </row>
    <row r="690" spans="1:12" x14ac:dyDescent="0.2">
      <c r="A690" s="40" t="str">
        <f t="shared" si="100"/>
        <v/>
      </c>
      <c r="B690" s="41" t="str">
        <f t="shared" si="101"/>
        <v/>
      </c>
      <c r="C690" s="42" t="str">
        <f t="shared" si="102"/>
        <v/>
      </c>
      <c r="D690" s="43" t="str">
        <f t="shared" si="103"/>
        <v/>
      </c>
      <c r="E690" s="43" t="str">
        <f t="shared" si="104"/>
        <v/>
      </c>
      <c r="F690" s="43" t="str">
        <f t="shared" si="105"/>
        <v/>
      </c>
      <c r="G690" s="44"/>
      <c r="H690" s="43" t="str">
        <f t="shared" si="106"/>
        <v/>
      </c>
      <c r="I690" s="43" t="str">
        <f t="shared" si="107"/>
        <v/>
      </c>
      <c r="J690" s="45" t="str">
        <f t="shared" si="108"/>
        <v/>
      </c>
      <c r="K690" s="43" t="str">
        <f t="shared" si="109"/>
        <v/>
      </c>
      <c r="L690" s="43" t="str">
        <f>IF(A690="","",SUM($K$36:K690))</f>
        <v/>
      </c>
    </row>
    <row r="691" spans="1:12" x14ac:dyDescent="0.2">
      <c r="A691" s="40" t="str">
        <f t="shared" si="100"/>
        <v/>
      </c>
      <c r="B691" s="41" t="str">
        <f t="shared" si="101"/>
        <v/>
      </c>
      <c r="C691" s="42" t="str">
        <f t="shared" si="102"/>
        <v/>
      </c>
      <c r="D691" s="43" t="str">
        <f t="shared" si="103"/>
        <v/>
      </c>
      <c r="E691" s="43" t="str">
        <f t="shared" si="104"/>
        <v/>
      </c>
      <c r="F691" s="43" t="str">
        <f t="shared" si="105"/>
        <v/>
      </c>
      <c r="G691" s="44"/>
      <c r="H691" s="43" t="str">
        <f t="shared" si="106"/>
        <v/>
      </c>
      <c r="I691" s="43" t="str">
        <f t="shared" si="107"/>
        <v/>
      </c>
      <c r="J691" s="45" t="str">
        <f t="shared" si="108"/>
        <v/>
      </c>
      <c r="K691" s="43" t="str">
        <f t="shared" si="109"/>
        <v/>
      </c>
      <c r="L691" s="43" t="str">
        <f>IF(A691="","",SUM($K$36:K691))</f>
        <v/>
      </c>
    </row>
    <row r="692" spans="1:12" x14ac:dyDescent="0.2">
      <c r="A692" s="40" t="str">
        <f t="shared" si="100"/>
        <v/>
      </c>
      <c r="B692" s="41" t="str">
        <f t="shared" si="101"/>
        <v/>
      </c>
      <c r="C692" s="42" t="str">
        <f t="shared" si="102"/>
        <v/>
      </c>
      <c r="D692" s="43" t="str">
        <f t="shared" si="103"/>
        <v/>
      </c>
      <c r="E692" s="43" t="str">
        <f t="shared" si="104"/>
        <v/>
      </c>
      <c r="F692" s="43" t="str">
        <f t="shared" si="105"/>
        <v/>
      </c>
      <c r="G692" s="44"/>
      <c r="H692" s="43" t="str">
        <f t="shared" si="106"/>
        <v/>
      </c>
      <c r="I692" s="43" t="str">
        <f t="shared" si="107"/>
        <v/>
      </c>
      <c r="J692" s="45" t="str">
        <f t="shared" si="108"/>
        <v/>
      </c>
      <c r="K692" s="43" t="str">
        <f t="shared" si="109"/>
        <v/>
      </c>
      <c r="L692" s="43" t="str">
        <f>IF(A692="","",SUM($K$36:K692))</f>
        <v/>
      </c>
    </row>
    <row r="693" spans="1:12" x14ac:dyDescent="0.2">
      <c r="A693" s="40" t="str">
        <f t="shared" si="100"/>
        <v/>
      </c>
      <c r="B693" s="41" t="str">
        <f t="shared" si="101"/>
        <v/>
      </c>
      <c r="C693" s="42" t="str">
        <f t="shared" si="102"/>
        <v/>
      </c>
      <c r="D693" s="43" t="str">
        <f t="shared" si="103"/>
        <v/>
      </c>
      <c r="E693" s="43" t="str">
        <f t="shared" si="104"/>
        <v/>
      </c>
      <c r="F693" s="43" t="str">
        <f t="shared" si="105"/>
        <v/>
      </c>
      <c r="G693" s="44"/>
      <c r="H693" s="43" t="str">
        <f t="shared" si="106"/>
        <v/>
      </c>
      <c r="I693" s="43" t="str">
        <f t="shared" si="107"/>
        <v/>
      </c>
      <c r="J693" s="45" t="str">
        <f t="shared" si="108"/>
        <v/>
      </c>
      <c r="K693" s="43" t="str">
        <f t="shared" si="109"/>
        <v/>
      </c>
      <c r="L693" s="43" t="str">
        <f>IF(A693="","",SUM($K$36:K693))</f>
        <v/>
      </c>
    </row>
    <row r="694" spans="1:12" x14ac:dyDescent="0.2">
      <c r="A694" s="40" t="str">
        <f t="shared" si="100"/>
        <v/>
      </c>
      <c r="B694" s="41" t="str">
        <f t="shared" si="101"/>
        <v/>
      </c>
      <c r="C694" s="42" t="str">
        <f t="shared" si="102"/>
        <v/>
      </c>
      <c r="D694" s="43" t="str">
        <f t="shared" si="103"/>
        <v/>
      </c>
      <c r="E694" s="43" t="str">
        <f t="shared" si="104"/>
        <v/>
      </c>
      <c r="F694" s="43" t="str">
        <f t="shared" si="105"/>
        <v/>
      </c>
      <c r="G694" s="44"/>
      <c r="H694" s="43" t="str">
        <f t="shared" si="106"/>
        <v/>
      </c>
      <c r="I694" s="43" t="str">
        <f t="shared" si="107"/>
        <v/>
      </c>
      <c r="J694" s="45" t="str">
        <f t="shared" si="108"/>
        <v/>
      </c>
      <c r="K694" s="43" t="str">
        <f t="shared" si="109"/>
        <v/>
      </c>
      <c r="L694" s="43" t="str">
        <f>IF(A694="","",SUM($K$36:K694))</f>
        <v/>
      </c>
    </row>
    <row r="695" spans="1:12" x14ac:dyDescent="0.2">
      <c r="A695" s="40" t="str">
        <f t="shared" si="100"/>
        <v/>
      </c>
      <c r="B695" s="41" t="str">
        <f t="shared" si="101"/>
        <v/>
      </c>
      <c r="C695" s="42" t="str">
        <f t="shared" si="102"/>
        <v/>
      </c>
      <c r="D695" s="43" t="str">
        <f t="shared" si="103"/>
        <v/>
      </c>
      <c r="E695" s="43" t="str">
        <f t="shared" si="104"/>
        <v/>
      </c>
      <c r="F695" s="43" t="str">
        <f t="shared" si="105"/>
        <v/>
      </c>
      <c r="G695" s="44"/>
      <c r="H695" s="43" t="str">
        <f t="shared" si="106"/>
        <v/>
      </c>
      <c r="I695" s="43" t="str">
        <f t="shared" si="107"/>
        <v/>
      </c>
      <c r="J695" s="45" t="str">
        <f t="shared" si="108"/>
        <v/>
      </c>
      <c r="K695" s="43" t="str">
        <f t="shared" si="109"/>
        <v/>
      </c>
      <c r="L695" s="43" t="str">
        <f>IF(A695="","",SUM($K$36:K695))</f>
        <v/>
      </c>
    </row>
    <row r="696" spans="1:12" x14ac:dyDescent="0.2">
      <c r="A696" s="40" t="str">
        <f t="shared" si="100"/>
        <v/>
      </c>
      <c r="B696" s="41" t="str">
        <f t="shared" si="101"/>
        <v/>
      </c>
      <c r="C696" s="42" t="str">
        <f t="shared" si="102"/>
        <v/>
      </c>
      <c r="D696" s="43" t="str">
        <f t="shared" si="103"/>
        <v/>
      </c>
      <c r="E696" s="43" t="str">
        <f t="shared" si="104"/>
        <v/>
      </c>
      <c r="F696" s="43" t="str">
        <f t="shared" si="105"/>
        <v/>
      </c>
      <c r="G696" s="44"/>
      <c r="H696" s="43" t="str">
        <f t="shared" si="106"/>
        <v/>
      </c>
      <c r="I696" s="43" t="str">
        <f t="shared" si="107"/>
        <v/>
      </c>
      <c r="J696" s="45" t="str">
        <f t="shared" si="108"/>
        <v/>
      </c>
      <c r="K696" s="43" t="str">
        <f t="shared" si="109"/>
        <v/>
      </c>
      <c r="L696" s="43" t="str">
        <f>IF(A696="","",SUM($K$36:K696))</f>
        <v/>
      </c>
    </row>
    <row r="697" spans="1:12" x14ac:dyDescent="0.2">
      <c r="A697" s="40" t="str">
        <f t="shared" si="100"/>
        <v/>
      </c>
      <c r="B697" s="41" t="str">
        <f t="shared" si="101"/>
        <v/>
      </c>
      <c r="C697" s="42" t="str">
        <f t="shared" si="102"/>
        <v/>
      </c>
      <c r="D697" s="43" t="str">
        <f t="shared" si="103"/>
        <v/>
      </c>
      <c r="E697" s="43" t="str">
        <f t="shared" si="104"/>
        <v/>
      </c>
      <c r="F697" s="43" t="str">
        <f t="shared" si="105"/>
        <v/>
      </c>
      <c r="G697" s="44"/>
      <c r="H697" s="43" t="str">
        <f t="shared" si="106"/>
        <v/>
      </c>
      <c r="I697" s="43" t="str">
        <f t="shared" si="107"/>
        <v/>
      </c>
      <c r="J697" s="45" t="str">
        <f t="shared" si="108"/>
        <v/>
      </c>
      <c r="K697" s="43" t="str">
        <f t="shared" si="109"/>
        <v/>
      </c>
      <c r="L697" s="43" t="str">
        <f>IF(A697="","",SUM($K$36:K697))</f>
        <v/>
      </c>
    </row>
    <row r="698" spans="1:12" x14ac:dyDescent="0.2">
      <c r="A698" s="40" t="str">
        <f t="shared" si="100"/>
        <v/>
      </c>
      <c r="B698" s="41" t="str">
        <f t="shared" si="101"/>
        <v/>
      </c>
      <c r="C698" s="42" t="str">
        <f t="shared" si="102"/>
        <v/>
      </c>
      <c r="D698" s="43" t="str">
        <f t="shared" si="103"/>
        <v/>
      </c>
      <c r="E698" s="43" t="str">
        <f t="shared" si="104"/>
        <v/>
      </c>
      <c r="F698" s="43" t="str">
        <f t="shared" si="105"/>
        <v/>
      </c>
      <c r="G698" s="44"/>
      <c r="H698" s="43" t="str">
        <f t="shared" si="106"/>
        <v/>
      </c>
      <c r="I698" s="43" t="str">
        <f t="shared" si="107"/>
        <v/>
      </c>
      <c r="J698" s="45" t="str">
        <f t="shared" si="108"/>
        <v/>
      </c>
      <c r="K698" s="43" t="str">
        <f t="shared" si="109"/>
        <v/>
      </c>
      <c r="L698" s="43" t="str">
        <f>IF(A698="","",SUM($K$36:K698))</f>
        <v/>
      </c>
    </row>
    <row r="699" spans="1:12" x14ac:dyDescent="0.2">
      <c r="A699" s="40" t="str">
        <f t="shared" si="100"/>
        <v/>
      </c>
      <c r="B699" s="41" t="str">
        <f t="shared" si="101"/>
        <v/>
      </c>
      <c r="C699" s="42" t="str">
        <f t="shared" si="102"/>
        <v/>
      </c>
      <c r="D699" s="43" t="str">
        <f t="shared" si="103"/>
        <v/>
      </c>
      <c r="E699" s="43" t="str">
        <f t="shared" si="104"/>
        <v/>
      </c>
      <c r="F699" s="43" t="str">
        <f t="shared" si="105"/>
        <v/>
      </c>
      <c r="G699" s="44"/>
      <c r="H699" s="43" t="str">
        <f t="shared" si="106"/>
        <v/>
      </c>
      <c r="I699" s="43" t="str">
        <f t="shared" si="107"/>
        <v/>
      </c>
      <c r="J699" s="45" t="str">
        <f t="shared" si="108"/>
        <v/>
      </c>
      <c r="K699" s="43" t="str">
        <f t="shared" si="109"/>
        <v/>
      </c>
      <c r="L699" s="43" t="str">
        <f>IF(A699="","",SUM($K$36:K699))</f>
        <v/>
      </c>
    </row>
    <row r="700" spans="1:12" x14ac:dyDescent="0.2">
      <c r="A700" s="40" t="str">
        <f t="shared" si="100"/>
        <v/>
      </c>
      <c r="B700" s="41" t="str">
        <f t="shared" si="101"/>
        <v/>
      </c>
      <c r="C700" s="42" t="str">
        <f t="shared" si="102"/>
        <v/>
      </c>
      <c r="D700" s="43" t="str">
        <f t="shared" si="103"/>
        <v/>
      </c>
      <c r="E700" s="43" t="str">
        <f t="shared" si="104"/>
        <v/>
      </c>
      <c r="F700" s="43" t="str">
        <f t="shared" si="105"/>
        <v/>
      </c>
      <c r="G700" s="44"/>
      <c r="H700" s="43" t="str">
        <f t="shared" si="106"/>
        <v/>
      </c>
      <c r="I700" s="43" t="str">
        <f t="shared" si="107"/>
        <v/>
      </c>
      <c r="J700" s="45" t="str">
        <f t="shared" si="108"/>
        <v/>
      </c>
      <c r="K700" s="43" t="str">
        <f t="shared" si="109"/>
        <v/>
      </c>
      <c r="L700" s="43" t="str">
        <f>IF(A700="","",SUM($K$36:K700))</f>
        <v/>
      </c>
    </row>
    <row r="701" spans="1:12" x14ac:dyDescent="0.2">
      <c r="A701" s="40" t="str">
        <f t="shared" si="100"/>
        <v/>
      </c>
      <c r="B701" s="41" t="str">
        <f t="shared" si="101"/>
        <v/>
      </c>
      <c r="C701" s="42" t="str">
        <f t="shared" si="102"/>
        <v/>
      </c>
      <c r="D701" s="43" t="str">
        <f t="shared" si="103"/>
        <v/>
      </c>
      <c r="E701" s="43" t="str">
        <f t="shared" si="104"/>
        <v/>
      </c>
      <c r="F701" s="43" t="str">
        <f t="shared" si="105"/>
        <v/>
      </c>
      <c r="G701" s="44"/>
      <c r="H701" s="43" t="str">
        <f t="shared" si="106"/>
        <v/>
      </c>
      <c r="I701" s="43" t="str">
        <f t="shared" si="107"/>
        <v/>
      </c>
      <c r="J701" s="45" t="str">
        <f t="shared" si="108"/>
        <v/>
      </c>
      <c r="K701" s="43" t="str">
        <f t="shared" si="109"/>
        <v/>
      </c>
      <c r="L701" s="43" t="str">
        <f>IF(A701="","",SUM($K$36:K701))</f>
        <v/>
      </c>
    </row>
    <row r="702" spans="1:12" x14ac:dyDescent="0.2">
      <c r="A702" s="40" t="str">
        <f t="shared" si="100"/>
        <v/>
      </c>
      <c r="B702" s="41" t="str">
        <f t="shared" si="101"/>
        <v/>
      </c>
      <c r="C702" s="42" t="str">
        <f t="shared" si="102"/>
        <v/>
      </c>
      <c r="D702" s="43" t="str">
        <f t="shared" si="103"/>
        <v/>
      </c>
      <c r="E702" s="43" t="str">
        <f t="shared" si="104"/>
        <v/>
      </c>
      <c r="F702" s="43" t="str">
        <f t="shared" si="105"/>
        <v/>
      </c>
      <c r="G702" s="44"/>
      <c r="H702" s="43" t="str">
        <f t="shared" si="106"/>
        <v/>
      </c>
      <c r="I702" s="43" t="str">
        <f t="shared" si="107"/>
        <v/>
      </c>
      <c r="J702" s="45" t="str">
        <f t="shared" si="108"/>
        <v/>
      </c>
      <c r="K702" s="43" t="str">
        <f t="shared" si="109"/>
        <v/>
      </c>
      <c r="L702" s="43" t="str">
        <f>IF(A702="","",SUM($K$36:K702))</f>
        <v/>
      </c>
    </row>
    <row r="703" spans="1:12" x14ac:dyDescent="0.2">
      <c r="A703" s="40" t="str">
        <f t="shared" si="100"/>
        <v/>
      </c>
      <c r="B703" s="41" t="str">
        <f t="shared" si="101"/>
        <v/>
      </c>
      <c r="C703" s="42" t="str">
        <f t="shared" si="102"/>
        <v/>
      </c>
      <c r="D703" s="43" t="str">
        <f t="shared" si="103"/>
        <v/>
      </c>
      <c r="E703" s="43" t="str">
        <f t="shared" si="104"/>
        <v/>
      </c>
      <c r="F703" s="43" t="str">
        <f t="shared" si="105"/>
        <v/>
      </c>
      <c r="G703" s="44"/>
      <c r="H703" s="43" t="str">
        <f t="shared" si="106"/>
        <v/>
      </c>
      <c r="I703" s="43" t="str">
        <f t="shared" si="107"/>
        <v/>
      </c>
      <c r="J703" s="45" t="str">
        <f t="shared" si="108"/>
        <v/>
      </c>
      <c r="K703" s="43" t="str">
        <f t="shared" si="109"/>
        <v/>
      </c>
      <c r="L703" s="43" t="str">
        <f>IF(A703="","",SUM($K$36:K703))</f>
        <v/>
      </c>
    </row>
    <row r="704" spans="1:12" x14ac:dyDescent="0.2">
      <c r="A704" s="40" t="str">
        <f t="shared" si="100"/>
        <v/>
      </c>
      <c r="B704" s="41" t="str">
        <f t="shared" si="101"/>
        <v/>
      </c>
      <c r="C704" s="42" t="str">
        <f t="shared" si="102"/>
        <v/>
      </c>
      <c r="D704" s="43" t="str">
        <f t="shared" si="103"/>
        <v/>
      </c>
      <c r="E704" s="43" t="str">
        <f t="shared" si="104"/>
        <v/>
      </c>
      <c r="F704" s="43" t="str">
        <f t="shared" si="105"/>
        <v/>
      </c>
      <c r="G704" s="44"/>
      <c r="H704" s="43" t="str">
        <f t="shared" si="106"/>
        <v/>
      </c>
      <c r="I704" s="43" t="str">
        <f t="shared" si="107"/>
        <v/>
      </c>
      <c r="J704" s="45" t="str">
        <f t="shared" si="108"/>
        <v/>
      </c>
      <c r="K704" s="43" t="str">
        <f t="shared" si="109"/>
        <v/>
      </c>
      <c r="L704" s="43" t="str">
        <f>IF(A704="","",SUM($K$36:K704))</f>
        <v/>
      </c>
    </row>
    <row r="705" spans="1:12" x14ac:dyDescent="0.2">
      <c r="A705" s="40" t="str">
        <f t="shared" si="100"/>
        <v/>
      </c>
      <c r="B705" s="41" t="str">
        <f t="shared" si="101"/>
        <v/>
      </c>
      <c r="C705" s="42" t="str">
        <f t="shared" si="102"/>
        <v/>
      </c>
      <c r="D705" s="43" t="str">
        <f t="shared" si="103"/>
        <v/>
      </c>
      <c r="E705" s="43" t="str">
        <f t="shared" si="104"/>
        <v/>
      </c>
      <c r="F705" s="43" t="str">
        <f t="shared" si="105"/>
        <v/>
      </c>
      <c r="G705" s="44"/>
      <c r="H705" s="43" t="str">
        <f t="shared" si="106"/>
        <v/>
      </c>
      <c r="I705" s="43" t="str">
        <f t="shared" si="107"/>
        <v/>
      </c>
      <c r="J705" s="45" t="str">
        <f t="shared" si="108"/>
        <v/>
      </c>
      <c r="K705" s="43" t="str">
        <f t="shared" si="109"/>
        <v/>
      </c>
      <c r="L705" s="43" t="str">
        <f>IF(A705="","",SUM($K$36:K705))</f>
        <v/>
      </c>
    </row>
    <row r="706" spans="1:12" x14ac:dyDescent="0.2">
      <c r="A706" s="40" t="str">
        <f t="shared" si="100"/>
        <v/>
      </c>
      <c r="B706" s="41" t="str">
        <f t="shared" si="101"/>
        <v/>
      </c>
      <c r="C706" s="42" t="str">
        <f t="shared" si="102"/>
        <v/>
      </c>
      <c r="D706" s="43" t="str">
        <f t="shared" si="103"/>
        <v/>
      </c>
      <c r="E706" s="43" t="str">
        <f t="shared" si="104"/>
        <v/>
      </c>
      <c r="F706" s="43" t="str">
        <f t="shared" si="105"/>
        <v/>
      </c>
      <c r="G706" s="44"/>
      <c r="H706" s="43" t="str">
        <f t="shared" si="106"/>
        <v/>
      </c>
      <c r="I706" s="43" t="str">
        <f t="shared" si="107"/>
        <v/>
      </c>
      <c r="J706" s="45" t="str">
        <f t="shared" si="108"/>
        <v/>
      </c>
      <c r="K706" s="43" t="str">
        <f t="shared" si="109"/>
        <v/>
      </c>
      <c r="L706" s="43" t="str">
        <f>IF(A706="","",SUM($K$36:K706))</f>
        <v/>
      </c>
    </row>
    <row r="707" spans="1:12" x14ac:dyDescent="0.2">
      <c r="A707" s="40" t="str">
        <f t="shared" si="100"/>
        <v/>
      </c>
      <c r="B707" s="41" t="str">
        <f t="shared" si="101"/>
        <v/>
      </c>
      <c r="C707" s="42" t="str">
        <f t="shared" si="102"/>
        <v/>
      </c>
      <c r="D707" s="43" t="str">
        <f t="shared" si="103"/>
        <v/>
      </c>
      <c r="E707" s="43" t="str">
        <f t="shared" si="104"/>
        <v/>
      </c>
      <c r="F707" s="43" t="str">
        <f t="shared" si="105"/>
        <v/>
      </c>
      <c r="G707" s="44"/>
      <c r="H707" s="43" t="str">
        <f t="shared" si="106"/>
        <v/>
      </c>
      <c r="I707" s="43" t="str">
        <f t="shared" si="107"/>
        <v/>
      </c>
      <c r="J707" s="45" t="str">
        <f t="shared" si="108"/>
        <v/>
      </c>
      <c r="K707" s="43" t="str">
        <f t="shared" si="109"/>
        <v/>
      </c>
      <c r="L707" s="43" t="str">
        <f>IF(A707="","",SUM($K$36:K707))</f>
        <v/>
      </c>
    </row>
    <row r="708" spans="1:12" x14ac:dyDescent="0.2">
      <c r="A708" s="40" t="str">
        <f t="shared" si="100"/>
        <v/>
      </c>
      <c r="B708" s="41" t="str">
        <f t="shared" si="101"/>
        <v/>
      </c>
      <c r="C708" s="42" t="str">
        <f t="shared" si="102"/>
        <v/>
      </c>
      <c r="D708" s="43" t="str">
        <f t="shared" si="103"/>
        <v/>
      </c>
      <c r="E708" s="43" t="str">
        <f t="shared" si="104"/>
        <v/>
      </c>
      <c r="F708" s="43" t="str">
        <f t="shared" si="105"/>
        <v/>
      </c>
      <c r="G708" s="44"/>
      <c r="H708" s="43" t="str">
        <f t="shared" si="106"/>
        <v/>
      </c>
      <c r="I708" s="43" t="str">
        <f t="shared" si="107"/>
        <v/>
      </c>
      <c r="J708" s="45" t="str">
        <f t="shared" si="108"/>
        <v/>
      </c>
      <c r="K708" s="43" t="str">
        <f t="shared" si="109"/>
        <v/>
      </c>
      <c r="L708" s="43" t="str">
        <f>IF(A708="","",SUM($K$36:K708))</f>
        <v/>
      </c>
    </row>
    <row r="709" spans="1:12" x14ac:dyDescent="0.2">
      <c r="A709" s="40" t="str">
        <f t="shared" si="100"/>
        <v/>
      </c>
      <c r="B709" s="41" t="str">
        <f t="shared" si="101"/>
        <v/>
      </c>
      <c r="C709" s="42" t="str">
        <f t="shared" si="102"/>
        <v/>
      </c>
      <c r="D709" s="43" t="str">
        <f t="shared" si="103"/>
        <v/>
      </c>
      <c r="E709" s="43" t="str">
        <f t="shared" si="104"/>
        <v/>
      </c>
      <c r="F709" s="43" t="str">
        <f t="shared" si="105"/>
        <v/>
      </c>
      <c r="G709" s="44"/>
      <c r="H709" s="43" t="str">
        <f t="shared" si="106"/>
        <v/>
      </c>
      <c r="I709" s="43" t="str">
        <f t="shared" si="107"/>
        <v/>
      </c>
      <c r="J709" s="45" t="str">
        <f t="shared" si="108"/>
        <v/>
      </c>
      <c r="K709" s="43" t="str">
        <f t="shared" si="109"/>
        <v/>
      </c>
      <c r="L709" s="43" t="str">
        <f>IF(A709="","",SUM($K$36:K709))</f>
        <v/>
      </c>
    </row>
    <row r="710" spans="1:12" x14ac:dyDescent="0.2">
      <c r="A710" s="40" t="str">
        <f t="shared" si="100"/>
        <v/>
      </c>
      <c r="B710" s="41" t="str">
        <f t="shared" si="101"/>
        <v/>
      </c>
      <c r="C710" s="42" t="str">
        <f t="shared" si="102"/>
        <v/>
      </c>
      <c r="D710" s="43" t="str">
        <f t="shared" si="103"/>
        <v/>
      </c>
      <c r="E710" s="43" t="str">
        <f t="shared" si="104"/>
        <v/>
      </c>
      <c r="F710" s="43" t="str">
        <f t="shared" si="105"/>
        <v/>
      </c>
      <c r="G710" s="44"/>
      <c r="H710" s="43" t="str">
        <f t="shared" si="106"/>
        <v/>
      </c>
      <c r="I710" s="43" t="str">
        <f t="shared" si="107"/>
        <v/>
      </c>
      <c r="J710" s="45" t="str">
        <f t="shared" si="108"/>
        <v/>
      </c>
      <c r="K710" s="43" t="str">
        <f t="shared" si="109"/>
        <v/>
      </c>
      <c r="L710" s="43" t="str">
        <f>IF(A710="","",SUM($K$36:K710))</f>
        <v/>
      </c>
    </row>
    <row r="711" spans="1:12" x14ac:dyDescent="0.2">
      <c r="A711" s="40" t="str">
        <f t="shared" si="100"/>
        <v/>
      </c>
      <c r="B711" s="41" t="str">
        <f t="shared" si="101"/>
        <v/>
      </c>
      <c r="C711" s="42" t="str">
        <f t="shared" si="102"/>
        <v/>
      </c>
      <c r="D711" s="43" t="str">
        <f t="shared" si="103"/>
        <v/>
      </c>
      <c r="E711" s="43" t="str">
        <f t="shared" si="104"/>
        <v/>
      </c>
      <c r="F711" s="43" t="str">
        <f t="shared" si="105"/>
        <v/>
      </c>
      <c r="G711" s="44"/>
      <c r="H711" s="43" t="str">
        <f t="shared" si="106"/>
        <v/>
      </c>
      <c r="I711" s="43" t="str">
        <f t="shared" si="107"/>
        <v/>
      </c>
      <c r="J711" s="45" t="str">
        <f t="shared" si="108"/>
        <v/>
      </c>
      <c r="K711" s="43" t="str">
        <f t="shared" si="109"/>
        <v/>
      </c>
      <c r="L711" s="43" t="str">
        <f>IF(A711="","",SUM($K$36:K711))</f>
        <v/>
      </c>
    </row>
    <row r="712" spans="1:12" x14ac:dyDescent="0.2">
      <c r="A712" s="40" t="str">
        <f t="shared" si="100"/>
        <v/>
      </c>
      <c r="B712" s="41" t="str">
        <f t="shared" si="101"/>
        <v/>
      </c>
      <c r="C712" s="42" t="str">
        <f t="shared" si="102"/>
        <v/>
      </c>
      <c r="D712" s="43" t="str">
        <f t="shared" si="103"/>
        <v/>
      </c>
      <c r="E712" s="43" t="str">
        <f t="shared" si="104"/>
        <v/>
      </c>
      <c r="F712" s="43" t="str">
        <f t="shared" si="105"/>
        <v/>
      </c>
      <c r="G712" s="44"/>
      <c r="H712" s="43" t="str">
        <f t="shared" si="106"/>
        <v/>
      </c>
      <c r="I712" s="43" t="str">
        <f t="shared" si="107"/>
        <v/>
      </c>
      <c r="J712" s="45" t="str">
        <f t="shared" si="108"/>
        <v/>
      </c>
      <c r="K712" s="43" t="str">
        <f t="shared" si="109"/>
        <v/>
      </c>
      <c r="L712" s="43" t="str">
        <f>IF(A712="","",SUM($K$36:K712))</f>
        <v/>
      </c>
    </row>
    <row r="713" spans="1:12" x14ac:dyDescent="0.2">
      <c r="A713" s="40" t="str">
        <f t="shared" si="100"/>
        <v/>
      </c>
      <c r="B713" s="41" t="str">
        <f t="shared" si="101"/>
        <v/>
      </c>
      <c r="C713" s="42" t="str">
        <f t="shared" si="102"/>
        <v/>
      </c>
      <c r="D713" s="43" t="str">
        <f t="shared" si="103"/>
        <v/>
      </c>
      <c r="E713" s="43" t="str">
        <f t="shared" si="104"/>
        <v/>
      </c>
      <c r="F713" s="43" t="str">
        <f t="shared" si="105"/>
        <v/>
      </c>
      <c r="G713" s="44"/>
      <c r="H713" s="43" t="str">
        <f t="shared" si="106"/>
        <v/>
      </c>
      <c r="I713" s="43" t="str">
        <f t="shared" si="107"/>
        <v/>
      </c>
      <c r="J713" s="45" t="str">
        <f t="shared" si="108"/>
        <v/>
      </c>
      <c r="K713" s="43" t="str">
        <f t="shared" si="109"/>
        <v/>
      </c>
      <c r="L713" s="43" t="str">
        <f>IF(A713="","",SUM($K$36:K713))</f>
        <v/>
      </c>
    </row>
    <row r="714" spans="1:12" x14ac:dyDescent="0.2">
      <c r="A714" s="40" t="str">
        <f t="shared" si="100"/>
        <v/>
      </c>
      <c r="B714" s="41" t="str">
        <f t="shared" si="101"/>
        <v/>
      </c>
      <c r="C714" s="42" t="str">
        <f t="shared" si="102"/>
        <v/>
      </c>
      <c r="D714" s="43" t="str">
        <f t="shared" si="103"/>
        <v/>
      </c>
      <c r="E714" s="43" t="str">
        <f t="shared" si="104"/>
        <v/>
      </c>
      <c r="F714" s="43" t="str">
        <f t="shared" si="105"/>
        <v/>
      </c>
      <c r="G714" s="44"/>
      <c r="H714" s="43" t="str">
        <f t="shared" si="106"/>
        <v/>
      </c>
      <c r="I714" s="43" t="str">
        <f t="shared" si="107"/>
        <v/>
      </c>
      <c r="J714" s="45" t="str">
        <f t="shared" si="108"/>
        <v/>
      </c>
      <c r="K714" s="43" t="str">
        <f t="shared" si="109"/>
        <v/>
      </c>
      <c r="L714" s="43" t="str">
        <f>IF(A714="","",SUM($K$36:K714))</f>
        <v/>
      </c>
    </row>
    <row r="715" spans="1:12" x14ac:dyDescent="0.2">
      <c r="A715" s="40" t="str">
        <f t="shared" si="100"/>
        <v/>
      </c>
      <c r="B715" s="41" t="str">
        <f t="shared" si="101"/>
        <v/>
      </c>
      <c r="C715" s="42" t="str">
        <f t="shared" si="102"/>
        <v/>
      </c>
      <c r="D715" s="43" t="str">
        <f t="shared" si="103"/>
        <v/>
      </c>
      <c r="E715" s="43" t="str">
        <f t="shared" si="104"/>
        <v/>
      </c>
      <c r="F715" s="43" t="str">
        <f t="shared" si="105"/>
        <v/>
      </c>
      <c r="G715" s="44"/>
      <c r="H715" s="43" t="str">
        <f t="shared" si="106"/>
        <v/>
      </c>
      <c r="I715" s="43" t="str">
        <f t="shared" si="107"/>
        <v/>
      </c>
      <c r="J715" s="45" t="str">
        <f t="shared" si="108"/>
        <v/>
      </c>
      <c r="K715" s="43" t="str">
        <f t="shared" si="109"/>
        <v/>
      </c>
      <c r="L715" s="43" t="str">
        <f>IF(A715="","",SUM($K$36:K715))</f>
        <v/>
      </c>
    </row>
    <row r="716" spans="1:12" x14ac:dyDescent="0.2">
      <c r="A716" s="40" t="str">
        <f t="shared" si="100"/>
        <v/>
      </c>
      <c r="B716" s="41" t="str">
        <f t="shared" si="101"/>
        <v/>
      </c>
      <c r="C716" s="42" t="str">
        <f t="shared" si="102"/>
        <v/>
      </c>
      <c r="D716" s="43" t="str">
        <f t="shared" si="103"/>
        <v/>
      </c>
      <c r="E716" s="43" t="str">
        <f t="shared" si="104"/>
        <v/>
      </c>
      <c r="F716" s="43" t="str">
        <f t="shared" si="105"/>
        <v/>
      </c>
      <c r="G716" s="44"/>
      <c r="H716" s="43" t="str">
        <f t="shared" si="106"/>
        <v/>
      </c>
      <c r="I716" s="43" t="str">
        <f t="shared" si="107"/>
        <v/>
      </c>
      <c r="J716" s="45" t="str">
        <f t="shared" si="108"/>
        <v/>
      </c>
      <c r="K716" s="43" t="str">
        <f t="shared" si="109"/>
        <v/>
      </c>
      <c r="L716" s="43" t="str">
        <f>IF(A716="","",SUM($K$36:K716))</f>
        <v/>
      </c>
    </row>
    <row r="717" spans="1:12" x14ac:dyDescent="0.2">
      <c r="A717" s="40" t="str">
        <f t="shared" si="100"/>
        <v/>
      </c>
      <c r="B717" s="41" t="str">
        <f t="shared" si="101"/>
        <v/>
      </c>
      <c r="C717" s="42" t="str">
        <f t="shared" si="102"/>
        <v/>
      </c>
      <c r="D717" s="43" t="str">
        <f t="shared" si="103"/>
        <v/>
      </c>
      <c r="E717" s="43" t="str">
        <f t="shared" si="104"/>
        <v/>
      </c>
      <c r="F717" s="43" t="str">
        <f t="shared" si="105"/>
        <v/>
      </c>
      <c r="G717" s="44"/>
      <c r="H717" s="43" t="str">
        <f t="shared" si="106"/>
        <v/>
      </c>
      <c r="I717" s="43" t="str">
        <f t="shared" si="107"/>
        <v/>
      </c>
      <c r="J717" s="45" t="str">
        <f t="shared" si="108"/>
        <v/>
      </c>
      <c r="K717" s="43" t="str">
        <f t="shared" si="109"/>
        <v/>
      </c>
      <c r="L717" s="43" t="str">
        <f>IF(A717="","",SUM($K$36:K717))</f>
        <v/>
      </c>
    </row>
    <row r="718" spans="1:12" x14ac:dyDescent="0.2">
      <c r="A718" s="40" t="str">
        <f t="shared" si="100"/>
        <v/>
      </c>
      <c r="B718" s="41" t="str">
        <f t="shared" si="101"/>
        <v/>
      </c>
      <c r="C718" s="42" t="str">
        <f t="shared" si="102"/>
        <v/>
      </c>
      <c r="D718" s="43" t="str">
        <f t="shared" si="103"/>
        <v/>
      </c>
      <c r="E718" s="43" t="str">
        <f t="shared" si="104"/>
        <v/>
      </c>
      <c r="F718" s="43" t="str">
        <f t="shared" si="105"/>
        <v/>
      </c>
      <c r="G718" s="44"/>
      <c r="H718" s="43" t="str">
        <f t="shared" si="106"/>
        <v/>
      </c>
      <c r="I718" s="43" t="str">
        <f t="shared" si="107"/>
        <v/>
      </c>
      <c r="J718" s="45" t="str">
        <f t="shared" si="108"/>
        <v/>
      </c>
      <c r="K718" s="43" t="str">
        <f t="shared" si="109"/>
        <v/>
      </c>
      <c r="L718" s="43" t="str">
        <f>IF(A718="","",SUM($K$36:K718))</f>
        <v/>
      </c>
    </row>
    <row r="719" spans="1:12" x14ac:dyDescent="0.2">
      <c r="A719" s="40" t="str">
        <f t="shared" si="100"/>
        <v/>
      </c>
      <c r="B719" s="41" t="str">
        <f t="shared" si="101"/>
        <v/>
      </c>
      <c r="C719" s="42" t="str">
        <f t="shared" si="102"/>
        <v/>
      </c>
      <c r="D719" s="43" t="str">
        <f t="shared" si="103"/>
        <v/>
      </c>
      <c r="E719" s="43" t="str">
        <f t="shared" si="104"/>
        <v/>
      </c>
      <c r="F719" s="43" t="str">
        <f t="shared" si="105"/>
        <v/>
      </c>
      <c r="G719" s="44"/>
      <c r="H719" s="43" t="str">
        <f t="shared" si="106"/>
        <v/>
      </c>
      <c r="I719" s="43" t="str">
        <f t="shared" si="107"/>
        <v/>
      </c>
      <c r="J719" s="45" t="str">
        <f t="shared" si="108"/>
        <v/>
      </c>
      <c r="K719" s="43" t="str">
        <f t="shared" si="109"/>
        <v/>
      </c>
      <c r="L719" s="43" t="str">
        <f>IF(A719="","",SUM($K$36:K719))</f>
        <v/>
      </c>
    </row>
    <row r="720" spans="1:12" x14ac:dyDescent="0.2">
      <c r="A720" s="40" t="str">
        <f t="shared" si="100"/>
        <v/>
      </c>
      <c r="B720" s="41" t="str">
        <f t="shared" si="101"/>
        <v/>
      </c>
      <c r="C720" s="42" t="str">
        <f t="shared" si="102"/>
        <v/>
      </c>
      <c r="D720" s="43" t="str">
        <f t="shared" si="103"/>
        <v/>
      </c>
      <c r="E720" s="43" t="str">
        <f t="shared" si="104"/>
        <v/>
      </c>
      <c r="F720" s="43" t="str">
        <f t="shared" si="105"/>
        <v/>
      </c>
      <c r="G720" s="44"/>
      <c r="H720" s="43" t="str">
        <f t="shared" si="106"/>
        <v/>
      </c>
      <c r="I720" s="43" t="str">
        <f t="shared" si="107"/>
        <v/>
      </c>
      <c r="J720" s="45" t="str">
        <f t="shared" si="108"/>
        <v/>
      </c>
      <c r="K720" s="43" t="str">
        <f t="shared" si="109"/>
        <v/>
      </c>
      <c r="L720" s="43" t="str">
        <f>IF(A720="","",SUM($K$36:K720))</f>
        <v/>
      </c>
    </row>
    <row r="721" spans="1:12" x14ac:dyDescent="0.2">
      <c r="A721" s="40" t="str">
        <f t="shared" si="100"/>
        <v/>
      </c>
      <c r="B721" s="41" t="str">
        <f t="shared" si="101"/>
        <v/>
      </c>
      <c r="C721" s="42" t="str">
        <f t="shared" si="102"/>
        <v/>
      </c>
      <c r="D721" s="43" t="str">
        <f t="shared" si="103"/>
        <v/>
      </c>
      <c r="E721" s="43" t="str">
        <f t="shared" si="104"/>
        <v/>
      </c>
      <c r="F721" s="43" t="str">
        <f t="shared" si="105"/>
        <v/>
      </c>
      <c r="G721" s="44"/>
      <c r="H721" s="43" t="str">
        <f t="shared" si="106"/>
        <v/>
      </c>
      <c r="I721" s="43" t="str">
        <f t="shared" si="107"/>
        <v/>
      </c>
      <c r="J721" s="45" t="str">
        <f t="shared" si="108"/>
        <v/>
      </c>
      <c r="K721" s="43" t="str">
        <f t="shared" si="109"/>
        <v/>
      </c>
      <c r="L721" s="43" t="str">
        <f>IF(A721="","",SUM($K$36:K721))</f>
        <v/>
      </c>
    </row>
    <row r="722" spans="1:12" x14ac:dyDescent="0.2">
      <c r="A722" s="40" t="str">
        <f t="shared" si="100"/>
        <v/>
      </c>
      <c r="B722" s="41" t="str">
        <f t="shared" si="101"/>
        <v/>
      </c>
      <c r="C722" s="42" t="str">
        <f t="shared" si="102"/>
        <v/>
      </c>
      <c r="D722" s="43" t="str">
        <f t="shared" si="103"/>
        <v/>
      </c>
      <c r="E722" s="43" t="str">
        <f t="shared" si="104"/>
        <v/>
      </c>
      <c r="F722" s="43" t="str">
        <f t="shared" si="105"/>
        <v/>
      </c>
      <c r="G722" s="44"/>
      <c r="H722" s="43" t="str">
        <f t="shared" si="106"/>
        <v/>
      </c>
      <c r="I722" s="43" t="str">
        <f t="shared" si="107"/>
        <v/>
      </c>
      <c r="J722" s="45" t="str">
        <f t="shared" si="108"/>
        <v/>
      </c>
      <c r="K722" s="43" t="str">
        <f t="shared" si="109"/>
        <v/>
      </c>
      <c r="L722" s="43" t="str">
        <f>IF(A722="","",SUM($K$36:K722))</f>
        <v/>
      </c>
    </row>
    <row r="723" spans="1:12" x14ac:dyDescent="0.2">
      <c r="A723" s="40" t="str">
        <f t="shared" si="100"/>
        <v/>
      </c>
      <c r="B723" s="41" t="str">
        <f t="shared" si="101"/>
        <v/>
      </c>
      <c r="C723" s="42" t="str">
        <f t="shared" si="102"/>
        <v/>
      </c>
      <c r="D723" s="43" t="str">
        <f t="shared" si="103"/>
        <v/>
      </c>
      <c r="E723" s="43" t="str">
        <f t="shared" si="104"/>
        <v/>
      </c>
      <c r="F723" s="43" t="str">
        <f t="shared" si="105"/>
        <v/>
      </c>
      <c r="G723" s="44"/>
      <c r="H723" s="43" t="str">
        <f t="shared" si="106"/>
        <v/>
      </c>
      <c r="I723" s="43" t="str">
        <f t="shared" si="107"/>
        <v/>
      </c>
      <c r="J723" s="45" t="str">
        <f t="shared" si="108"/>
        <v/>
      </c>
      <c r="K723" s="43" t="str">
        <f t="shared" si="109"/>
        <v/>
      </c>
      <c r="L723" s="43" t="str">
        <f>IF(A723="","",SUM($K$36:K723))</f>
        <v/>
      </c>
    </row>
    <row r="724" spans="1:12" x14ac:dyDescent="0.2">
      <c r="A724" s="40" t="str">
        <f t="shared" si="100"/>
        <v/>
      </c>
      <c r="B724" s="41" t="str">
        <f t="shared" si="101"/>
        <v/>
      </c>
      <c r="C724" s="42" t="str">
        <f t="shared" si="102"/>
        <v/>
      </c>
      <c r="D724" s="43" t="str">
        <f t="shared" si="103"/>
        <v/>
      </c>
      <c r="E724" s="43" t="str">
        <f t="shared" si="104"/>
        <v/>
      </c>
      <c r="F724" s="43" t="str">
        <f t="shared" si="105"/>
        <v/>
      </c>
      <c r="G724" s="44"/>
      <c r="H724" s="43" t="str">
        <f t="shared" si="106"/>
        <v/>
      </c>
      <c r="I724" s="43" t="str">
        <f t="shared" si="107"/>
        <v/>
      </c>
      <c r="J724" s="45" t="str">
        <f t="shared" si="108"/>
        <v/>
      </c>
      <c r="K724" s="43" t="str">
        <f t="shared" si="109"/>
        <v/>
      </c>
      <c r="L724" s="43" t="str">
        <f>IF(A724="","",SUM($K$36:K724))</f>
        <v/>
      </c>
    </row>
    <row r="725" spans="1:12" x14ac:dyDescent="0.2">
      <c r="A725" s="40" t="str">
        <f t="shared" si="100"/>
        <v/>
      </c>
      <c r="B725" s="41" t="str">
        <f t="shared" si="101"/>
        <v/>
      </c>
      <c r="C725" s="42" t="str">
        <f t="shared" si="102"/>
        <v/>
      </c>
      <c r="D725" s="43" t="str">
        <f t="shared" si="103"/>
        <v/>
      </c>
      <c r="E725" s="43" t="str">
        <f t="shared" si="104"/>
        <v/>
      </c>
      <c r="F725" s="43" t="str">
        <f t="shared" si="105"/>
        <v/>
      </c>
      <c r="G725" s="44"/>
      <c r="H725" s="43" t="str">
        <f t="shared" si="106"/>
        <v/>
      </c>
      <c r="I725" s="43" t="str">
        <f t="shared" si="107"/>
        <v/>
      </c>
      <c r="J725" s="45" t="str">
        <f t="shared" si="108"/>
        <v/>
      </c>
      <c r="K725" s="43" t="str">
        <f t="shared" si="109"/>
        <v/>
      </c>
      <c r="L725" s="43" t="str">
        <f>IF(A725="","",SUM($K$36:K725))</f>
        <v/>
      </c>
    </row>
    <row r="726" spans="1:12" x14ac:dyDescent="0.2">
      <c r="A726" s="40" t="str">
        <f t="shared" si="100"/>
        <v/>
      </c>
      <c r="B726" s="41" t="str">
        <f t="shared" si="101"/>
        <v/>
      </c>
      <c r="C726" s="42" t="str">
        <f t="shared" si="102"/>
        <v/>
      </c>
      <c r="D726" s="43" t="str">
        <f t="shared" si="103"/>
        <v/>
      </c>
      <c r="E726" s="43" t="str">
        <f t="shared" si="104"/>
        <v/>
      </c>
      <c r="F726" s="43" t="str">
        <f t="shared" si="105"/>
        <v/>
      </c>
      <c r="G726" s="44"/>
      <c r="H726" s="43" t="str">
        <f t="shared" si="106"/>
        <v/>
      </c>
      <c r="I726" s="43" t="str">
        <f t="shared" si="107"/>
        <v/>
      </c>
      <c r="J726" s="45" t="str">
        <f t="shared" si="108"/>
        <v/>
      </c>
      <c r="K726" s="43" t="str">
        <f t="shared" si="109"/>
        <v/>
      </c>
      <c r="L726" s="43" t="str">
        <f>IF(A726="","",SUM($K$36:K726))</f>
        <v/>
      </c>
    </row>
    <row r="727" spans="1:12" x14ac:dyDescent="0.2">
      <c r="A727" s="40" t="str">
        <f t="shared" si="100"/>
        <v/>
      </c>
      <c r="B727" s="41" t="str">
        <f t="shared" si="101"/>
        <v/>
      </c>
      <c r="C727" s="42" t="str">
        <f t="shared" si="102"/>
        <v/>
      </c>
      <c r="D727" s="43" t="str">
        <f t="shared" si="103"/>
        <v/>
      </c>
      <c r="E727" s="43" t="str">
        <f t="shared" si="104"/>
        <v/>
      </c>
      <c r="F727" s="43" t="str">
        <f t="shared" si="105"/>
        <v/>
      </c>
      <c r="G727" s="44"/>
      <c r="H727" s="43" t="str">
        <f t="shared" si="106"/>
        <v/>
      </c>
      <c r="I727" s="43" t="str">
        <f t="shared" si="107"/>
        <v/>
      </c>
      <c r="J727" s="45" t="str">
        <f t="shared" si="108"/>
        <v/>
      </c>
      <c r="K727" s="43" t="str">
        <f t="shared" si="109"/>
        <v/>
      </c>
      <c r="L727" s="43" t="str">
        <f>IF(A727="","",SUM($K$36:K727))</f>
        <v/>
      </c>
    </row>
    <row r="728" spans="1:12" x14ac:dyDescent="0.2">
      <c r="A728" s="40" t="str">
        <f t="shared" si="100"/>
        <v/>
      </c>
      <c r="B728" s="41" t="str">
        <f t="shared" si="101"/>
        <v/>
      </c>
      <c r="C728" s="42" t="str">
        <f t="shared" si="102"/>
        <v/>
      </c>
      <c r="D728" s="43" t="str">
        <f t="shared" si="103"/>
        <v/>
      </c>
      <c r="E728" s="43" t="str">
        <f t="shared" si="104"/>
        <v/>
      </c>
      <c r="F728" s="43" t="str">
        <f t="shared" si="105"/>
        <v/>
      </c>
      <c r="G728" s="44"/>
      <c r="H728" s="43" t="str">
        <f t="shared" si="106"/>
        <v/>
      </c>
      <c r="I728" s="43" t="str">
        <f t="shared" si="107"/>
        <v/>
      </c>
      <c r="J728" s="45" t="str">
        <f t="shared" si="108"/>
        <v/>
      </c>
      <c r="K728" s="43" t="str">
        <f t="shared" si="109"/>
        <v/>
      </c>
      <c r="L728" s="43" t="str">
        <f>IF(A728="","",SUM($K$36:K728))</f>
        <v/>
      </c>
    </row>
    <row r="729" spans="1:12" x14ac:dyDescent="0.2">
      <c r="A729" s="40" t="str">
        <f t="shared" si="100"/>
        <v/>
      </c>
      <c r="B729" s="41" t="str">
        <f t="shared" si="101"/>
        <v/>
      </c>
      <c r="C729" s="42" t="str">
        <f t="shared" si="102"/>
        <v/>
      </c>
      <c r="D729" s="43" t="str">
        <f t="shared" si="103"/>
        <v/>
      </c>
      <c r="E729" s="43" t="str">
        <f t="shared" si="104"/>
        <v/>
      </c>
      <c r="F729" s="43" t="str">
        <f t="shared" si="105"/>
        <v/>
      </c>
      <c r="G729" s="44"/>
      <c r="H729" s="43" t="str">
        <f t="shared" si="106"/>
        <v/>
      </c>
      <c r="I729" s="43" t="str">
        <f t="shared" si="107"/>
        <v/>
      </c>
      <c r="J729" s="45" t="str">
        <f t="shared" si="108"/>
        <v/>
      </c>
      <c r="K729" s="43" t="str">
        <f t="shared" si="109"/>
        <v/>
      </c>
      <c r="L729" s="43" t="str">
        <f>IF(A729="","",SUM($K$36:K729))</f>
        <v/>
      </c>
    </row>
    <row r="730" spans="1:12" x14ac:dyDescent="0.2">
      <c r="A730" s="40" t="str">
        <f t="shared" si="100"/>
        <v/>
      </c>
      <c r="B730" s="41" t="str">
        <f t="shared" si="101"/>
        <v/>
      </c>
      <c r="C730" s="42" t="str">
        <f t="shared" si="102"/>
        <v/>
      </c>
      <c r="D730" s="43" t="str">
        <f t="shared" si="103"/>
        <v/>
      </c>
      <c r="E730" s="43" t="str">
        <f t="shared" si="104"/>
        <v/>
      </c>
      <c r="F730" s="43" t="str">
        <f t="shared" si="105"/>
        <v/>
      </c>
      <c r="G730" s="44"/>
      <c r="H730" s="43" t="str">
        <f t="shared" si="106"/>
        <v/>
      </c>
      <c r="I730" s="43" t="str">
        <f t="shared" si="107"/>
        <v/>
      </c>
      <c r="J730" s="45" t="str">
        <f t="shared" si="108"/>
        <v/>
      </c>
      <c r="K730" s="43" t="str">
        <f t="shared" si="109"/>
        <v/>
      </c>
      <c r="L730" s="43" t="str">
        <f>IF(A730="","",SUM($K$36:K730))</f>
        <v/>
      </c>
    </row>
    <row r="731" spans="1:12" x14ac:dyDescent="0.2">
      <c r="A731" s="40" t="str">
        <f t="shared" si="100"/>
        <v/>
      </c>
      <c r="B731" s="41" t="str">
        <f t="shared" si="101"/>
        <v/>
      </c>
      <c r="C731" s="42" t="str">
        <f t="shared" si="102"/>
        <v/>
      </c>
      <c r="D731" s="43" t="str">
        <f t="shared" si="103"/>
        <v/>
      </c>
      <c r="E731" s="43" t="str">
        <f t="shared" si="104"/>
        <v/>
      </c>
      <c r="F731" s="43" t="str">
        <f t="shared" si="105"/>
        <v/>
      </c>
      <c r="G731" s="44"/>
      <c r="H731" s="43" t="str">
        <f t="shared" si="106"/>
        <v/>
      </c>
      <c r="I731" s="43" t="str">
        <f t="shared" si="107"/>
        <v/>
      </c>
      <c r="J731" s="45" t="str">
        <f t="shared" si="108"/>
        <v/>
      </c>
      <c r="K731" s="43" t="str">
        <f t="shared" si="109"/>
        <v/>
      </c>
      <c r="L731" s="43" t="str">
        <f>IF(A731="","",SUM($K$36:K731))</f>
        <v/>
      </c>
    </row>
    <row r="732" spans="1:12" x14ac:dyDescent="0.2">
      <c r="A732" s="40" t="str">
        <f t="shared" si="100"/>
        <v/>
      </c>
      <c r="B732" s="41" t="str">
        <f t="shared" si="101"/>
        <v/>
      </c>
      <c r="C732" s="42" t="str">
        <f t="shared" si="102"/>
        <v/>
      </c>
      <c r="D732" s="43" t="str">
        <f t="shared" si="103"/>
        <v/>
      </c>
      <c r="E732" s="43" t="str">
        <f t="shared" si="104"/>
        <v/>
      </c>
      <c r="F732" s="43" t="str">
        <f t="shared" si="105"/>
        <v/>
      </c>
      <c r="G732" s="44"/>
      <c r="H732" s="43" t="str">
        <f t="shared" si="106"/>
        <v/>
      </c>
      <c r="I732" s="43" t="str">
        <f t="shared" si="107"/>
        <v/>
      </c>
      <c r="J732" s="45" t="str">
        <f t="shared" si="108"/>
        <v/>
      </c>
      <c r="K732" s="43" t="str">
        <f t="shared" si="109"/>
        <v/>
      </c>
      <c r="L732" s="43" t="str">
        <f>IF(A732="","",SUM($K$36:K732))</f>
        <v/>
      </c>
    </row>
    <row r="733" spans="1:12" x14ac:dyDescent="0.2">
      <c r="A733" s="40" t="str">
        <f t="shared" si="100"/>
        <v/>
      </c>
      <c r="B733" s="41" t="str">
        <f t="shared" si="101"/>
        <v/>
      </c>
      <c r="C733" s="42" t="str">
        <f t="shared" si="102"/>
        <v/>
      </c>
      <c r="D733" s="43" t="str">
        <f t="shared" si="103"/>
        <v/>
      </c>
      <c r="E733" s="43" t="str">
        <f t="shared" si="104"/>
        <v/>
      </c>
      <c r="F733" s="43" t="str">
        <f t="shared" si="105"/>
        <v/>
      </c>
      <c r="G733" s="44"/>
      <c r="H733" s="43" t="str">
        <f t="shared" si="106"/>
        <v/>
      </c>
      <c r="I733" s="43" t="str">
        <f t="shared" si="107"/>
        <v/>
      </c>
      <c r="J733" s="45" t="str">
        <f t="shared" si="108"/>
        <v/>
      </c>
      <c r="K733" s="43" t="str">
        <f t="shared" si="109"/>
        <v/>
      </c>
      <c r="L733" s="43" t="str">
        <f>IF(A733="","",SUM($K$36:K733))</f>
        <v/>
      </c>
    </row>
    <row r="734" spans="1:12" x14ac:dyDescent="0.2">
      <c r="A734" s="40" t="str">
        <f t="shared" si="100"/>
        <v/>
      </c>
      <c r="B734" s="41" t="str">
        <f t="shared" si="101"/>
        <v/>
      </c>
      <c r="C734" s="42" t="str">
        <f t="shared" si="102"/>
        <v/>
      </c>
      <c r="D734" s="43" t="str">
        <f t="shared" si="103"/>
        <v/>
      </c>
      <c r="E734" s="43" t="str">
        <f t="shared" si="104"/>
        <v/>
      </c>
      <c r="F734" s="43" t="str">
        <f t="shared" si="105"/>
        <v/>
      </c>
      <c r="G734" s="44"/>
      <c r="H734" s="43" t="str">
        <f t="shared" si="106"/>
        <v/>
      </c>
      <c r="I734" s="43" t="str">
        <f t="shared" si="107"/>
        <v/>
      </c>
      <c r="J734" s="45" t="str">
        <f t="shared" si="108"/>
        <v/>
      </c>
      <c r="K734" s="43" t="str">
        <f t="shared" si="109"/>
        <v/>
      </c>
      <c r="L734" s="43" t="str">
        <f>IF(A734="","",SUM($K$36:K734))</f>
        <v/>
      </c>
    </row>
    <row r="735" spans="1:12" x14ac:dyDescent="0.2">
      <c r="A735" s="40" t="str">
        <f t="shared" si="100"/>
        <v/>
      </c>
      <c r="B735" s="41" t="str">
        <f t="shared" si="101"/>
        <v/>
      </c>
      <c r="C735" s="42" t="str">
        <f t="shared" si="102"/>
        <v/>
      </c>
      <c r="D735" s="43" t="str">
        <f t="shared" si="103"/>
        <v/>
      </c>
      <c r="E735" s="43" t="str">
        <f t="shared" si="104"/>
        <v/>
      </c>
      <c r="F735" s="43" t="str">
        <f t="shared" si="105"/>
        <v/>
      </c>
      <c r="G735" s="44"/>
      <c r="H735" s="43" t="str">
        <f t="shared" si="106"/>
        <v/>
      </c>
      <c r="I735" s="43" t="str">
        <f t="shared" si="107"/>
        <v/>
      </c>
      <c r="J735" s="45" t="str">
        <f t="shared" si="108"/>
        <v/>
      </c>
      <c r="K735" s="43" t="str">
        <f t="shared" si="109"/>
        <v/>
      </c>
      <c r="L735" s="43" t="str">
        <f>IF(A735="","",SUM($K$36:K735))</f>
        <v/>
      </c>
    </row>
    <row r="736" spans="1:12" x14ac:dyDescent="0.2">
      <c r="A736" s="40" t="str">
        <f t="shared" si="100"/>
        <v/>
      </c>
      <c r="B736" s="41" t="str">
        <f t="shared" si="101"/>
        <v/>
      </c>
      <c r="C736" s="42" t="str">
        <f t="shared" si="102"/>
        <v/>
      </c>
      <c r="D736" s="43" t="str">
        <f t="shared" si="103"/>
        <v/>
      </c>
      <c r="E736" s="43" t="str">
        <f t="shared" si="104"/>
        <v/>
      </c>
      <c r="F736" s="43" t="str">
        <f t="shared" si="105"/>
        <v/>
      </c>
      <c r="G736" s="44"/>
      <c r="H736" s="43" t="str">
        <f t="shared" si="106"/>
        <v/>
      </c>
      <c r="I736" s="43" t="str">
        <f t="shared" si="107"/>
        <v/>
      </c>
      <c r="J736" s="45" t="str">
        <f t="shared" si="108"/>
        <v/>
      </c>
      <c r="K736" s="43" t="str">
        <f t="shared" si="109"/>
        <v/>
      </c>
      <c r="L736" s="43" t="str">
        <f>IF(A736="","",SUM($K$36:K736))</f>
        <v/>
      </c>
    </row>
    <row r="737" spans="1:12" x14ac:dyDescent="0.2">
      <c r="A737" s="40" t="str">
        <f t="shared" si="100"/>
        <v/>
      </c>
      <c r="B737" s="41" t="str">
        <f t="shared" si="101"/>
        <v/>
      </c>
      <c r="C737" s="42" t="str">
        <f t="shared" si="102"/>
        <v/>
      </c>
      <c r="D737" s="43" t="str">
        <f t="shared" si="103"/>
        <v/>
      </c>
      <c r="E737" s="43" t="str">
        <f t="shared" si="104"/>
        <v/>
      </c>
      <c r="F737" s="43" t="str">
        <f t="shared" si="105"/>
        <v/>
      </c>
      <c r="G737" s="44"/>
      <c r="H737" s="43" t="str">
        <f t="shared" si="106"/>
        <v/>
      </c>
      <c r="I737" s="43" t="str">
        <f t="shared" si="107"/>
        <v/>
      </c>
      <c r="J737" s="45" t="str">
        <f t="shared" si="108"/>
        <v/>
      </c>
      <c r="K737" s="43" t="str">
        <f t="shared" si="109"/>
        <v/>
      </c>
      <c r="L737" s="43" t="str">
        <f>IF(A737="","",SUM($K$36:K737))</f>
        <v/>
      </c>
    </row>
    <row r="738" spans="1:12" x14ac:dyDescent="0.2">
      <c r="A738" s="40" t="str">
        <f t="shared" si="100"/>
        <v/>
      </c>
      <c r="B738" s="41" t="str">
        <f t="shared" si="101"/>
        <v/>
      </c>
      <c r="C738" s="42" t="str">
        <f t="shared" si="102"/>
        <v/>
      </c>
      <c r="D738" s="43" t="str">
        <f t="shared" si="103"/>
        <v/>
      </c>
      <c r="E738" s="43" t="str">
        <f t="shared" si="104"/>
        <v/>
      </c>
      <c r="F738" s="43" t="str">
        <f t="shared" si="105"/>
        <v/>
      </c>
      <c r="G738" s="44"/>
      <c r="H738" s="43" t="str">
        <f t="shared" si="106"/>
        <v/>
      </c>
      <c r="I738" s="43" t="str">
        <f t="shared" si="107"/>
        <v/>
      </c>
      <c r="J738" s="45" t="str">
        <f t="shared" si="108"/>
        <v/>
      </c>
      <c r="K738" s="43" t="str">
        <f t="shared" si="109"/>
        <v/>
      </c>
      <c r="L738" s="43" t="str">
        <f>IF(A738="","",SUM($K$36:K738))</f>
        <v/>
      </c>
    </row>
    <row r="739" spans="1:12" x14ac:dyDescent="0.2">
      <c r="A739" s="40" t="str">
        <f t="shared" si="100"/>
        <v/>
      </c>
      <c r="B739" s="41" t="str">
        <f t="shared" si="101"/>
        <v/>
      </c>
      <c r="C739" s="42" t="str">
        <f t="shared" si="102"/>
        <v/>
      </c>
      <c r="D739" s="43" t="str">
        <f t="shared" si="103"/>
        <v/>
      </c>
      <c r="E739" s="43" t="str">
        <f t="shared" si="104"/>
        <v/>
      </c>
      <c r="F739" s="43" t="str">
        <f t="shared" si="105"/>
        <v/>
      </c>
      <c r="G739" s="44"/>
      <c r="H739" s="43" t="str">
        <f t="shared" si="106"/>
        <v/>
      </c>
      <c r="I739" s="43" t="str">
        <f t="shared" si="107"/>
        <v/>
      </c>
      <c r="J739" s="45" t="str">
        <f t="shared" si="108"/>
        <v/>
      </c>
      <c r="K739" s="43" t="str">
        <f t="shared" si="109"/>
        <v/>
      </c>
      <c r="L739" s="43" t="str">
        <f>IF(A739="","",SUM($K$36:K739))</f>
        <v/>
      </c>
    </row>
    <row r="740" spans="1:12" x14ac:dyDescent="0.2">
      <c r="A740" s="40" t="str">
        <f t="shared" ref="A740:A803" si="110">IF(I739="","",IF(OR(A739&gt;=nper,ROUND(I739,2)&lt;=0),"",A739+1))</f>
        <v/>
      </c>
      <c r="B740" s="41" t="str">
        <f t="shared" ref="B740:B803" si="111">IF(A740="","",IF(OR(periods_per_year=26,periods_per_year=52),IF(periods_per_year=26,IF(A740=1,fpdate,B739+14),IF(periods_per_year=52,IF(A740=1,fpdate,B739+7),"n/a")),IF(periods_per_year=24,DATE(YEAR(fpdate),MONTH(fpdate)+(A740-1)/2+IF(AND(DAY(fpdate)&gt;=15,MOD(A740,2)=0),1,0),IF(MOD(A740,2)=0,IF(DAY(fpdate)&gt;=15,DAY(fpdate)-14,DAY(fpdate)+14),DAY(fpdate))),IF(DAY(DATE(YEAR(fpdate),MONTH(fpdate)+A740-1,DAY(fpdate)))&lt;&gt;DAY(fpdate),DATE(YEAR(fpdate),MONTH(fpdate)+A740,0),DATE(YEAR(fpdate),MONTH(fpdate)+A740-1,DAY(fpdate))))))</f>
        <v/>
      </c>
      <c r="C740" s="42" t="str">
        <f t="shared" ref="C740:C803" si="112">IF(A740="","",IF(variable,IF(A740&lt;$L$6*periods_per_year,start_rate,IF($L$10&gt;=0,MIN($L$7,start_rate+$L$10*ROUNDUP((A740-$L$6*periods_per_year)/$L$9,0)),MAX($L$8,start_rate+$L$10*ROUNDUP((A740-$L$6*periods_per_year)/$L$9,0)))),start_rate))</f>
        <v/>
      </c>
      <c r="D740" s="43" t="str">
        <f t="shared" ref="D740:D803" si="113">IF(A740="","",ROUND((((1+C740/CP)^(CP/periods_per_year))-1)*I739,2))</f>
        <v/>
      </c>
      <c r="E740" s="43" t="str">
        <f t="shared" ref="E740:E803" si="114">IF(A740="","",IF(A740=nper,I739+D740,MIN(I739+D740,IF(C740=C739,E739,IF($D$10="Acc Bi-Weekly",ROUND((-PMT(((1+C740/CP)^(CP/12))-1,(nper-A740+1)*12/26,I739))/2,2),IF($D$10="Acc Weekly",ROUND((-PMT(((1+C740/CP)^(CP/12))-1,(nper-A740+1)*12/52,I739))/4,2),ROUND(-PMT(((1+C740/CP)^(CP/periods_per_year))-1,nper-A740+1,I739),2)))))))</f>
        <v/>
      </c>
      <c r="F740" s="43" t="str">
        <f t="shared" ref="F740:F803" si="115">IF(A740="","",IF(I739&lt;=E740,0,IF(IF(MOD(A740,int)=0,$D$20,0)+E740&gt;=I739+D740,I739+D740-E740,IF(MOD(A740,int)=0,$D$20,0)+IF(IF(MOD(A740,int)=0,$D$20,0)+IF(MOD(A740-$D$23,periods_per_year)=0,$D$22,0)+E740&lt;I739+D740,IF(MOD(A740-$D$23,periods_per_year)=0,$D$22,0),I739+D740-IF(MOD(A740,int)=0,$D$20,0)-E740))))</f>
        <v/>
      </c>
      <c r="G740" s="44"/>
      <c r="H740" s="43" t="str">
        <f t="shared" ref="H740:H803" si="116">IF(A740="","",E740-D740+G740+IF(F740="",0,F740))</f>
        <v/>
      </c>
      <c r="I740" s="43" t="str">
        <f t="shared" ref="I740:I803" si="117">IF(A740="","",I739-H740)</f>
        <v/>
      </c>
      <c r="J740" s="45" t="str">
        <f t="shared" ref="J740:J803" si="118">IF(A740="","",IF(MOD(A740,periods_per_year)=0,A740/periods_per_year,""))</f>
        <v/>
      </c>
      <c r="K740" s="43" t="str">
        <f t="shared" ref="K740:K803" si="119">IF(A740="","",$L$28*D740)</f>
        <v/>
      </c>
      <c r="L740" s="43" t="str">
        <f>IF(A740="","",SUM($K$36:K740))</f>
        <v/>
      </c>
    </row>
    <row r="741" spans="1:12" x14ac:dyDescent="0.2">
      <c r="A741" s="40" t="str">
        <f t="shared" si="110"/>
        <v/>
      </c>
      <c r="B741" s="41" t="str">
        <f t="shared" si="111"/>
        <v/>
      </c>
      <c r="C741" s="42" t="str">
        <f t="shared" si="112"/>
        <v/>
      </c>
      <c r="D741" s="43" t="str">
        <f t="shared" si="113"/>
        <v/>
      </c>
      <c r="E741" s="43" t="str">
        <f t="shared" si="114"/>
        <v/>
      </c>
      <c r="F741" s="43" t="str">
        <f t="shared" si="115"/>
        <v/>
      </c>
      <c r="G741" s="44"/>
      <c r="H741" s="43" t="str">
        <f t="shared" si="116"/>
        <v/>
      </c>
      <c r="I741" s="43" t="str">
        <f t="shared" si="117"/>
        <v/>
      </c>
      <c r="J741" s="45" t="str">
        <f t="shared" si="118"/>
        <v/>
      </c>
      <c r="K741" s="43" t="str">
        <f t="shared" si="119"/>
        <v/>
      </c>
      <c r="L741" s="43" t="str">
        <f>IF(A741="","",SUM($K$36:K741))</f>
        <v/>
      </c>
    </row>
    <row r="742" spans="1:12" x14ac:dyDescent="0.2">
      <c r="A742" s="40" t="str">
        <f t="shared" si="110"/>
        <v/>
      </c>
      <c r="B742" s="41" t="str">
        <f t="shared" si="111"/>
        <v/>
      </c>
      <c r="C742" s="42" t="str">
        <f t="shared" si="112"/>
        <v/>
      </c>
      <c r="D742" s="43" t="str">
        <f t="shared" si="113"/>
        <v/>
      </c>
      <c r="E742" s="43" t="str">
        <f t="shared" si="114"/>
        <v/>
      </c>
      <c r="F742" s="43" t="str">
        <f t="shared" si="115"/>
        <v/>
      </c>
      <c r="G742" s="44"/>
      <c r="H742" s="43" t="str">
        <f t="shared" si="116"/>
        <v/>
      </c>
      <c r="I742" s="43" t="str">
        <f t="shared" si="117"/>
        <v/>
      </c>
      <c r="J742" s="45" t="str">
        <f t="shared" si="118"/>
        <v/>
      </c>
      <c r="K742" s="43" t="str">
        <f t="shared" si="119"/>
        <v/>
      </c>
      <c r="L742" s="43" t="str">
        <f>IF(A742="","",SUM($K$36:K742))</f>
        <v/>
      </c>
    </row>
    <row r="743" spans="1:12" x14ac:dyDescent="0.2">
      <c r="A743" s="40" t="str">
        <f t="shared" si="110"/>
        <v/>
      </c>
      <c r="B743" s="41" t="str">
        <f t="shared" si="111"/>
        <v/>
      </c>
      <c r="C743" s="42" t="str">
        <f t="shared" si="112"/>
        <v/>
      </c>
      <c r="D743" s="43" t="str">
        <f t="shared" si="113"/>
        <v/>
      </c>
      <c r="E743" s="43" t="str">
        <f t="shared" si="114"/>
        <v/>
      </c>
      <c r="F743" s="43" t="str">
        <f t="shared" si="115"/>
        <v/>
      </c>
      <c r="G743" s="44"/>
      <c r="H743" s="43" t="str">
        <f t="shared" si="116"/>
        <v/>
      </c>
      <c r="I743" s="43" t="str">
        <f t="shared" si="117"/>
        <v/>
      </c>
      <c r="J743" s="45" t="str">
        <f t="shared" si="118"/>
        <v/>
      </c>
      <c r="K743" s="43" t="str">
        <f t="shared" si="119"/>
        <v/>
      </c>
      <c r="L743" s="43" t="str">
        <f>IF(A743="","",SUM($K$36:K743))</f>
        <v/>
      </c>
    </row>
    <row r="744" spans="1:12" x14ac:dyDescent="0.2">
      <c r="A744" s="40" t="str">
        <f t="shared" si="110"/>
        <v/>
      </c>
      <c r="B744" s="41" t="str">
        <f t="shared" si="111"/>
        <v/>
      </c>
      <c r="C744" s="42" t="str">
        <f t="shared" si="112"/>
        <v/>
      </c>
      <c r="D744" s="43" t="str">
        <f t="shared" si="113"/>
        <v/>
      </c>
      <c r="E744" s="43" t="str">
        <f t="shared" si="114"/>
        <v/>
      </c>
      <c r="F744" s="43" t="str">
        <f t="shared" si="115"/>
        <v/>
      </c>
      <c r="G744" s="44"/>
      <c r="H744" s="43" t="str">
        <f t="shared" si="116"/>
        <v/>
      </c>
      <c r="I744" s="43" t="str">
        <f t="shared" si="117"/>
        <v/>
      </c>
      <c r="J744" s="45" t="str">
        <f t="shared" si="118"/>
        <v/>
      </c>
      <c r="K744" s="43" t="str">
        <f t="shared" si="119"/>
        <v/>
      </c>
      <c r="L744" s="43" t="str">
        <f>IF(A744="","",SUM($K$36:K744))</f>
        <v/>
      </c>
    </row>
    <row r="745" spans="1:12" x14ac:dyDescent="0.2">
      <c r="A745" s="40" t="str">
        <f t="shared" si="110"/>
        <v/>
      </c>
      <c r="B745" s="41" t="str">
        <f t="shared" si="111"/>
        <v/>
      </c>
      <c r="C745" s="42" t="str">
        <f t="shared" si="112"/>
        <v/>
      </c>
      <c r="D745" s="43" t="str">
        <f t="shared" si="113"/>
        <v/>
      </c>
      <c r="E745" s="43" t="str">
        <f t="shared" si="114"/>
        <v/>
      </c>
      <c r="F745" s="43" t="str">
        <f t="shared" si="115"/>
        <v/>
      </c>
      <c r="G745" s="44"/>
      <c r="H745" s="43" t="str">
        <f t="shared" si="116"/>
        <v/>
      </c>
      <c r="I745" s="43" t="str">
        <f t="shared" si="117"/>
        <v/>
      </c>
      <c r="J745" s="45" t="str">
        <f t="shared" si="118"/>
        <v/>
      </c>
      <c r="K745" s="43" t="str">
        <f t="shared" si="119"/>
        <v/>
      </c>
      <c r="L745" s="43" t="str">
        <f>IF(A745="","",SUM($K$36:K745))</f>
        <v/>
      </c>
    </row>
    <row r="746" spans="1:12" x14ac:dyDescent="0.2">
      <c r="A746" s="40" t="str">
        <f t="shared" si="110"/>
        <v/>
      </c>
      <c r="B746" s="41" t="str">
        <f t="shared" si="111"/>
        <v/>
      </c>
      <c r="C746" s="42" t="str">
        <f t="shared" si="112"/>
        <v/>
      </c>
      <c r="D746" s="43" t="str">
        <f t="shared" si="113"/>
        <v/>
      </c>
      <c r="E746" s="43" t="str">
        <f t="shared" si="114"/>
        <v/>
      </c>
      <c r="F746" s="43" t="str">
        <f t="shared" si="115"/>
        <v/>
      </c>
      <c r="G746" s="44"/>
      <c r="H746" s="43" t="str">
        <f t="shared" si="116"/>
        <v/>
      </c>
      <c r="I746" s="43" t="str">
        <f t="shared" si="117"/>
        <v/>
      </c>
      <c r="J746" s="45" t="str">
        <f t="shared" si="118"/>
        <v/>
      </c>
      <c r="K746" s="43" t="str">
        <f t="shared" si="119"/>
        <v/>
      </c>
      <c r="L746" s="43" t="str">
        <f>IF(A746="","",SUM($K$36:K746))</f>
        <v/>
      </c>
    </row>
    <row r="747" spans="1:12" x14ac:dyDescent="0.2">
      <c r="A747" s="40" t="str">
        <f t="shared" si="110"/>
        <v/>
      </c>
      <c r="B747" s="41" t="str">
        <f t="shared" si="111"/>
        <v/>
      </c>
      <c r="C747" s="42" t="str">
        <f t="shared" si="112"/>
        <v/>
      </c>
      <c r="D747" s="43" t="str">
        <f t="shared" si="113"/>
        <v/>
      </c>
      <c r="E747" s="43" t="str">
        <f t="shared" si="114"/>
        <v/>
      </c>
      <c r="F747" s="43" t="str">
        <f t="shared" si="115"/>
        <v/>
      </c>
      <c r="G747" s="44"/>
      <c r="H747" s="43" t="str">
        <f t="shared" si="116"/>
        <v/>
      </c>
      <c r="I747" s="43" t="str">
        <f t="shared" si="117"/>
        <v/>
      </c>
      <c r="J747" s="45" t="str">
        <f t="shared" si="118"/>
        <v/>
      </c>
      <c r="K747" s="43" t="str">
        <f t="shared" si="119"/>
        <v/>
      </c>
      <c r="L747" s="43" t="str">
        <f>IF(A747="","",SUM($K$36:K747))</f>
        <v/>
      </c>
    </row>
    <row r="748" spans="1:12" x14ac:dyDescent="0.2">
      <c r="A748" s="40" t="str">
        <f t="shared" si="110"/>
        <v/>
      </c>
      <c r="B748" s="41" t="str">
        <f t="shared" si="111"/>
        <v/>
      </c>
      <c r="C748" s="42" t="str">
        <f t="shared" si="112"/>
        <v/>
      </c>
      <c r="D748" s="43" t="str">
        <f t="shared" si="113"/>
        <v/>
      </c>
      <c r="E748" s="43" t="str">
        <f t="shared" si="114"/>
        <v/>
      </c>
      <c r="F748" s="43" t="str">
        <f t="shared" si="115"/>
        <v/>
      </c>
      <c r="G748" s="44"/>
      <c r="H748" s="43" t="str">
        <f t="shared" si="116"/>
        <v/>
      </c>
      <c r="I748" s="43" t="str">
        <f t="shared" si="117"/>
        <v/>
      </c>
      <c r="J748" s="45" t="str">
        <f t="shared" si="118"/>
        <v/>
      </c>
      <c r="K748" s="43" t="str">
        <f t="shared" si="119"/>
        <v/>
      </c>
      <c r="L748" s="43" t="str">
        <f>IF(A748="","",SUM($K$36:K748))</f>
        <v/>
      </c>
    </row>
    <row r="749" spans="1:12" x14ac:dyDescent="0.2">
      <c r="A749" s="40" t="str">
        <f t="shared" si="110"/>
        <v/>
      </c>
      <c r="B749" s="41" t="str">
        <f t="shared" si="111"/>
        <v/>
      </c>
      <c r="C749" s="42" t="str">
        <f t="shared" si="112"/>
        <v/>
      </c>
      <c r="D749" s="43" t="str">
        <f t="shared" si="113"/>
        <v/>
      </c>
      <c r="E749" s="43" t="str">
        <f t="shared" si="114"/>
        <v/>
      </c>
      <c r="F749" s="43" t="str">
        <f t="shared" si="115"/>
        <v/>
      </c>
      <c r="G749" s="44"/>
      <c r="H749" s="43" t="str">
        <f t="shared" si="116"/>
        <v/>
      </c>
      <c r="I749" s="43" t="str">
        <f t="shared" si="117"/>
        <v/>
      </c>
      <c r="J749" s="45" t="str">
        <f t="shared" si="118"/>
        <v/>
      </c>
      <c r="K749" s="43" t="str">
        <f t="shared" si="119"/>
        <v/>
      </c>
      <c r="L749" s="43" t="str">
        <f>IF(A749="","",SUM($K$36:K749))</f>
        <v/>
      </c>
    </row>
    <row r="750" spans="1:12" x14ac:dyDescent="0.2">
      <c r="A750" s="40" t="str">
        <f t="shared" si="110"/>
        <v/>
      </c>
      <c r="B750" s="41" t="str">
        <f t="shared" si="111"/>
        <v/>
      </c>
      <c r="C750" s="42" t="str">
        <f t="shared" si="112"/>
        <v/>
      </c>
      <c r="D750" s="43" t="str">
        <f t="shared" si="113"/>
        <v/>
      </c>
      <c r="E750" s="43" t="str">
        <f t="shared" si="114"/>
        <v/>
      </c>
      <c r="F750" s="43" t="str">
        <f t="shared" si="115"/>
        <v/>
      </c>
      <c r="G750" s="44"/>
      <c r="H750" s="43" t="str">
        <f t="shared" si="116"/>
        <v/>
      </c>
      <c r="I750" s="43" t="str">
        <f t="shared" si="117"/>
        <v/>
      </c>
      <c r="J750" s="45" t="str">
        <f t="shared" si="118"/>
        <v/>
      </c>
      <c r="K750" s="43" t="str">
        <f t="shared" si="119"/>
        <v/>
      </c>
      <c r="L750" s="43" t="str">
        <f>IF(A750="","",SUM($K$36:K750))</f>
        <v/>
      </c>
    </row>
    <row r="751" spans="1:12" x14ac:dyDescent="0.2">
      <c r="A751" s="40" t="str">
        <f t="shared" si="110"/>
        <v/>
      </c>
      <c r="B751" s="41" t="str">
        <f t="shared" si="111"/>
        <v/>
      </c>
      <c r="C751" s="42" t="str">
        <f t="shared" si="112"/>
        <v/>
      </c>
      <c r="D751" s="43" t="str">
        <f t="shared" si="113"/>
        <v/>
      </c>
      <c r="E751" s="43" t="str">
        <f t="shared" si="114"/>
        <v/>
      </c>
      <c r="F751" s="43" t="str">
        <f t="shared" si="115"/>
        <v/>
      </c>
      <c r="G751" s="44"/>
      <c r="H751" s="43" t="str">
        <f t="shared" si="116"/>
        <v/>
      </c>
      <c r="I751" s="43" t="str">
        <f t="shared" si="117"/>
        <v/>
      </c>
      <c r="J751" s="45" t="str">
        <f t="shared" si="118"/>
        <v/>
      </c>
      <c r="K751" s="43" t="str">
        <f t="shared" si="119"/>
        <v/>
      </c>
      <c r="L751" s="43" t="str">
        <f>IF(A751="","",SUM($K$36:K751))</f>
        <v/>
      </c>
    </row>
    <row r="752" spans="1:12" x14ac:dyDescent="0.2">
      <c r="A752" s="40" t="str">
        <f t="shared" si="110"/>
        <v/>
      </c>
      <c r="B752" s="41" t="str">
        <f t="shared" si="111"/>
        <v/>
      </c>
      <c r="C752" s="42" t="str">
        <f t="shared" si="112"/>
        <v/>
      </c>
      <c r="D752" s="43" t="str">
        <f t="shared" si="113"/>
        <v/>
      </c>
      <c r="E752" s="43" t="str">
        <f t="shared" si="114"/>
        <v/>
      </c>
      <c r="F752" s="43" t="str">
        <f t="shared" si="115"/>
        <v/>
      </c>
      <c r="G752" s="44"/>
      <c r="H752" s="43" t="str">
        <f t="shared" si="116"/>
        <v/>
      </c>
      <c r="I752" s="43" t="str">
        <f t="shared" si="117"/>
        <v/>
      </c>
      <c r="J752" s="45" t="str">
        <f t="shared" si="118"/>
        <v/>
      </c>
      <c r="K752" s="43" t="str">
        <f t="shared" si="119"/>
        <v/>
      </c>
      <c r="L752" s="43" t="str">
        <f>IF(A752="","",SUM($K$36:K752))</f>
        <v/>
      </c>
    </row>
    <row r="753" spans="1:12" x14ac:dyDescent="0.2">
      <c r="A753" s="40" t="str">
        <f t="shared" si="110"/>
        <v/>
      </c>
      <c r="B753" s="41" t="str">
        <f t="shared" si="111"/>
        <v/>
      </c>
      <c r="C753" s="42" t="str">
        <f t="shared" si="112"/>
        <v/>
      </c>
      <c r="D753" s="43" t="str">
        <f t="shared" si="113"/>
        <v/>
      </c>
      <c r="E753" s="43" t="str">
        <f t="shared" si="114"/>
        <v/>
      </c>
      <c r="F753" s="43" t="str">
        <f t="shared" si="115"/>
        <v/>
      </c>
      <c r="G753" s="44"/>
      <c r="H753" s="43" t="str">
        <f t="shared" si="116"/>
        <v/>
      </c>
      <c r="I753" s="43" t="str">
        <f t="shared" si="117"/>
        <v/>
      </c>
      <c r="J753" s="45" t="str">
        <f t="shared" si="118"/>
        <v/>
      </c>
      <c r="K753" s="43" t="str">
        <f t="shared" si="119"/>
        <v/>
      </c>
      <c r="L753" s="43" t="str">
        <f>IF(A753="","",SUM($K$36:K753))</f>
        <v/>
      </c>
    </row>
    <row r="754" spans="1:12" x14ac:dyDescent="0.2">
      <c r="A754" s="40" t="str">
        <f t="shared" si="110"/>
        <v/>
      </c>
      <c r="B754" s="41" t="str">
        <f t="shared" si="111"/>
        <v/>
      </c>
      <c r="C754" s="42" t="str">
        <f t="shared" si="112"/>
        <v/>
      </c>
      <c r="D754" s="43" t="str">
        <f t="shared" si="113"/>
        <v/>
      </c>
      <c r="E754" s="43" t="str">
        <f t="shared" si="114"/>
        <v/>
      </c>
      <c r="F754" s="43" t="str">
        <f t="shared" si="115"/>
        <v/>
      </c>
      <c r="G754" s="44"/>
      <c r="H754" s="43" t="str">
        <f t="shared" si="116"/>
        <v/>
      </c>
      <c r="I754" s="43" t="str">
        <f t="shared" si="117"/>
        <v/>
      </c>
      <c r="J754" s="45" t="str">
        <f t="shared" si="118"/>
        <v/>
      </c>
      <c r="K754" s="43" t="str">
        <f t="shared" si="119"/>
        <v/>
      </c>
      <c r="L754" s="43" t="str">
        <f>IF(A754="","",SUM($K$36:K754))</f>
        <v/>
      </c>
    </row>
    <row r="755" spans="1:12" x14ac:dyDescent="0.2">
      <c r="A755" s="40" t="str">
        <f t="shared" si="110"/>
        <v/>
      </c>
      <c r="B755" s="41" t="str">
        <f t="shared" si="111"/>
        <v/>
      </c>
      <c r="C755" s="42" t="str">
        <f t="shared" si="112"/>
        <v/>
      </c>
      <c r="D755" s="43" t="str">
        <f t="shared" si="113"/>
        <v/>
      </c>
      <c r="E755" s="43" t="str">
        <f t="shared" si="114"/>
        <v/>
      </c>
      <c r="F755" s="43" t="str">
        <f t="shared" si="115"/>
        <v/>
      </c>
      <c r="G755" s="44"/>
      <c r="H755" s="43" t="str">
        <f t="shared" si="116"/>
        <v/>
      </c>
      <c r="I755" s="43" t="str">
        <f t="shared" si="117"/>
        <v/>
      </c>
      <c r="J755" s="45" t="str">
        <f t="shared" si="118"/>
        <v/>
      </c>
      <c r="K755" s="43" t="str">
        <f t="shared" si="119"/>
        <v/>
      </c>
      <c r="L755" s="43" t="str">
        <f>IF(A755="","",SUM($K$36:K755))</f>
        <v/>
      </c>
    </row>
    <row r="756" spans="1:12" x14ac:dyDescent="0.2">
      <c r="A756" s="40" t="str">
        <f t="shared" si="110"/>
        <v/>
      </c>
      <c r="B756" s="41" t="str">
        <f t="shared" si="111"/>
        <v/>
      </c>
      <c r="C756" s="42" t="str">
        <f t="shared" si="112"/>
        <v/>
      </c>
      <c r="D756" s="43" t="str">
        <f t="shared" si="113"/>
        <v/>
      </c>
      <c r="E756" s="43" t="str">
        <f t="shared" si="114"/>
        <v/>
      </c>
      <c r="F756" s="43" t="str">
        <f t="shared" si="115"/>
        <v/>
      </c>
      <c r="G756" s="44"/>
      <c r="H756" s="43" t="str">
        <f t="shared" si="116"/>
        <v/>
      </c>
      <c r="I756" s="43" t="str">
        <f t="shared" si="117"/>
        <v/>
      </c>
      <c r="J756" s="45" t="str">
        <f t="shared" si="118"/>
        <v/>
      </c>
      <c r="K756" s="43" t="str">
        <f t="shared" si="119"/>
        <v/>
      </c>
      <c r="L756" s="43" t="str">
        <f>IF(A756="","",SUM($K$36:K756))</f>
        <v/>
      </c>
    </row>
    <row r="757" spans="1:12" x14ac:dyDescent="0.2">
      <c r="A757" s="40" t="str">
        <f t="shared" si="110"/>
        <v/>
      </c>
      <c r="B757" s="41" t="str">
        <f t="shared" si="111"/>
        <v/>
      </c>
      <c r="C757" s="42" t="str">
        <f t="shared" si="112"/>
        <v/>
      </c>
      <c r="D757" s="43" t="str">
        <f t="shared" si="113"/>
        <v/>
      </c>
      <c r="E757" s="43" t="str">
        <f t="shared" si="114"/>
        <v/>
      </c>
      <c r="F757" s="43" t="str">
        <f t="shared" si="115"/>
        <v/>
      </c>
      <c r="G757" s="44"/>
      <c r="H757" s="43" t="str">
        <f t="shared" si="116"/>
        <v/>
      </c>
      <c r="I757" s="43" t="str">
        <f t="shared" si="117"/>
        <v/>
      </c>
      <c r="J757" s="45" t="str">
        <f t="shared" si="118"/>
        <v/>
      </c>
      <c r="K757" s="43" t="str">
        <f t="shared" si="119"/>
        <v/>
      </c>
      <c r="L757" s="43" t="str">
        <f>IF(A757="","",SUM($K$36:K757))</f>
        <v/>
      </c>
    </row>
    <row r="758" spans="1:12" x14ac:dyDescent="0.2">
      <c r="A758" s="40" t="str">
        <f t="shared" si="110"/>
        <v/>
      </c>
      <c r="B758" s="41" t="str">
        <f t="shared" si="111"/>
        <v/>
      </c>
      <c r="C758" s="42" t="str">
        <f t="shared" si="112"/>
        <v/>
      </c>
      <c r="D758" s="43" t="str">
        <f t="shared" si="113"/>
        <v/>
      </c>
      <c r="E758" s="43" t="str">
        <f t="shared" si="114"/>
        <v/>
      </c>
      <c r="F758" s="43" t="str">
        <f t="shared" si="115"/>
        <v/>
      </c>
      <c r="G758" s="44"/>
      <c r="H758" s="43" t="str">
        <f t="shared" si="116"/>
        <v/>
      </c>
      <c r="I758" s="43" t="str">
        <f t="shared" si="117"/>
        <v/>
      </c>
      <c r="J758" s="45" t="str">
        <f t="shared" si="118"/>
        <v/>
      </c>
      <c r="K758" s="43" t="str">
        <f t="shared" si="119"/>
        <v/>
      </c>
      <c r="L758" s="43" t="str">
        <f>IF(A758="","",SUM($K$36:K758))</f>
        <v/>
      </c>
    </row>
    <row r="759" spans="1:12" x14ac:dyDescent="0.2">
      <c r="A759" s="40" t="str">
        <f t="shared" si="110"/>
        <v/>
      </c>
      <c r="B759" s="41" t="str">
        <f t="shared" si="111"/>
        <v/>
      </c>
      <c r="C759" s="42" t="str">
        <f t="shared" si="112"/>
        <v/>
      </c>
      <c r="D759" s="43" t="str">
        <f t="shared" si="113"/>
        <v/>
      </c>
      <c r="E759" s="43" t="str">
        <f t="shared" si="114"/>
        <v/>
      </c>
      <c r="F759" s="43" t="str">
        <f t="shared" si="115"/>
        <v/>
      </c>
      <c r="G759" s="44"/>
      <c r="H759" s="43" t="str">
        <f t="shared" si="116"/>
        <v/>
      </c>
      <c r="I759" s="43" t="str">
        <f t="shared" si="117"/>
        <v/>
      </c>
      <c r="J759" s="45" t="str">
        <f t="shared" si="118"/>
        <v/>
      </c>
      <c r="K759" s="43" t="str">
        <f t="shared" si="119"/>
        <v/>
      </c>
      <c r="L759" s="43" t="str">
        <f>IF(A759="","",SUM($K$36:K759))</f>
        <v/>
      </c>
    </row>
    <row r="760" spans="1:12" x14ac:dyDescent="0.2">
      <c r="A760" s="40" t="str">
        <f t="shared" si="110"/>
        <v/>
      </c>
      <c r="B760" s="41" t="str">
        <f t="shared" si="111"/>
        <v/>
      </c>
      <c r="C760" s="42" t="str">
        <f t="shared" si="112"/>
        <v/>
      </c>
      <c r="D760" s="43" t="str">
        <f t="shared" si="113"/>
        <v/>
      </c>
      <c r="E760" s="43" t="str">
        <f t="shared" si="114"/>
        <v/>
      </c>
      <c r="F760" s="43" t="str">
        <f t="shared" si="115"/>
        <v/>
      </c>
      <c r="G760" s="44"/>
      <c r="H760" s="43" t="str">
        <f t="shared" si="116"/>
        <v/>
      </c>
      <c r="I760" s="43" t="str">
        <f t="shared" si="117"/>
        <v/>
      </c>
      <c r="J760" s="45" t="str">
        <f t="shared" si="118"/>
        <v/>
      </c>
      <c r="K760" s="43" t="str">
        <f t="shared" si="119"/>
        <v/>
      </c>
      <c r="L760" s="43" t="str">
        <f>IF(A760="","",SUM($K$36:K760))</f>
        <v/>
      </c>
    </row>
    <row r="761" spans="1:12" x14ac:dyDescent="0.2">
      <c r="A761" s="40" t="str">
        <f t="shared" si="110"/>
        <v/>
      </c>
      <c r="B761" s="41" t="str">
        <f t="shared" si="111"/>
        <v/>
      </c>
      <c r="C761" s="42" t="str">
        <f t="shared" si="112"/>
        <v/>
      </c>
      <c r="D761" s="43" t="str">
        <f t="shared" si="113"/>
        <v/>
      </c>
      <c r="E761" s="43" t="str">
        <f t="shared" si="114"/>
        <v/>
      </c>
      <c r="F761" s="43" t="str">
        <f t="shared" si="115"/>
        <v/>
      </c>
      <c r="G761" s="44"/>
      <c r="H761" s="43" t="str">
        <f t="shared" si="116"/>
        <v/>
      </c>
      <c r="I761" s="43" t="str">
        <f t="shared" si="117"/>
        <v/>
      </c>
      <c r="J761" s="45" t="str">
        <f t="shared" si="118"/>
        <v/>
      </c>
      <c r="K761" s="43" t="str">
        <f t="shared" si="119"/>
        <v/>
      </c>
      <c r="L761" s="43" t="str">
        <f>IF(A761="","",SUM($K$36:K761))</f>
        <v/>
      </c>
    </row>
    <row r="762" spans="1:12" x14ac:dyDescent="0.2">
      <c r="A762" s="40" t="str">
        <f t="shared" si="110"/>
        <v/>
      </c>
      <c r="B762" s="41" t="str">
        <f t="shared" si="111"/>
        <v/>
      </c>
      <c r="C762" s="42" t="str">
        <f t="shared" si="112"/>
        <v/>
      </c>
      <c r="D762" s="43" t="str">
        <f t="shared" si="113"/>
        <v/>
      </c>
      <c r="E762" s="43" t="str">
        <f t="shared" si="114"/>
        <v/>
      </c>
      <c r="F762" s="43" t="str">
        <f t="shared" si="115"/>
        <v/>
      </c>
      <c r="G762" s="44"/>
      <c r="H762" s="43" t="str">
        <f t="shared" si="116"/>
        <v/>
      </c>
      <c r="I762" s="43" t="str">
        <f t="shared" si="117"/>
        <v/>
      </c>
      <c r="J762" s="45" t="str">
        <f t="shared" si="118"/>
        <v/>
      </c>
      <c r="K762" s="43" t="str">
        <f t="shared" si="119"/>
        <v/>
      </c>
      <c r="L762" s="43" t="str">
        <f>IF(A762="","",SUM($K$36:K762))</f>
        <v/>
      </c>
    </row>
    <row r="763" spans="1:12" x14ac:dyDescent="0.2">
      <c r="A763" s="40" t="str">
        <f t="shared" si="110"/>
        <v/>
      </c>
      <c r="B763" s="41" t="str">
        <f t="shared" si="111"/>
        <v/>
      </c>
      <c r="C763" s="42" t="str">
        <f t="shared" si="112"/>
        <v/>
      </c>
      <c r="D763" s="43" t="str">
        <f t="shared" si="113"/>
        <v/>
      </c>
      <c r="E763" s="43" t="str">
        <f t="shared" si="114"/>
        <v/>
      </c>
      <c r="F763" s="43" t="str">
        <f t="shared" si="115"/>
        <v/>
      </c>
      <c r="G763" s="44"/>
      <c r="H763" s="43" t="str">
        <f t="shared" si="116"/>
        <v/>
      </c>
      <c r="I763" s="43" t="str">
        <f t="shared" si="117"/>
        <v/>
      </c>
      <c r="J763" s="45" t="str">
        <f t="shared" si="118"/>
        <v/>
      </c>
      <c r="K763" s="43" t="str">
        <f t="shared" si="119"/>
        <v/>
      </c>
      <c r="L763" s="43" t="str">
        <f>IF(A763="","",SUM($K$36:K763))</f>
        <v/>
      </c>
    </row>
    <row r="764" spans="1:12" x14ac:dyDescent="0.2">
      <c r="A764" s="40" t="str">
        <f t="shared" si="110"/>
        <v/>
      </c>
      <c r="B764" s="41" t="str">
        <f t="shared" si="111"/>
        <v/>
      </c>
      <c r="C764" s="42" t="str">
        <f t="shared" si="112"/>
        <v/>
      </c>
      <c r="D764" s="43" t="str">
        <f t="shared" si="113"/>
        <v/>
      </c>
      <c r="E764" s="43" t="str">
        <f t="shared" si="114"/>
        <v/>
      </c>
      <c r="F764" s="43" t="str">
        <f t="shared" si="115"/>
        <v/>
      </c>
      <c r="G764" s="44"/>
      <c r="H764" s="43" t="str">
        <f t="shared" si="116"/>
        <v/>
      </c>
      <c r="I764" s="43" t="str">
        <f t="shared" si="117"/>
        <v/>
      </c>
      <c r="J764" s="45" t="str">
        <f t="shared" si="118"/>
        <v/>
      </c>
      <c r="K764" s="43" t="str">
        <f t="shared" si="119"/>
        <v/>
      </c>
      <c r="L764" s="43" t="str">
        <f>IF(A764="","",SUM($K$36:K764))</f>
        <v/>
      </c>
    </row>
    <row r="765" spans="1:12" x14ac:dyDescent="0.2">
      <c r="A765" s="40" t="str">
        <f t="shared" si="110"/>
        <v/>
      </c>
      <c r="B765" s="41" t="str">
        <f t="shared" si="111"/>
        <v/>
      </c>
      <c r="C765" s="42" t="str">
        <f t="shared" si="112"/>
        <v/>
      </c>
      <c r="D765" s="43" t="str">
        <f t="shared" si="113"/>
        <v/>
      </c>
      <c r="E765" s="43" t="str">
        <f t="shared" si="114"/>
        <v/>
      </c>
      <c r="F765" s="43" t="str">
        <f t="shared" si="115"/>
        <v/>
      </c>
      <c r="G765" s="44"/>
      <c r="H765" s="43" t="str">
        <f t="shared" si="116"/>
        <v/>
      </c>
      <c r="I765" s="43" t="str">
        <f t="shared" si="117"/>
        <v/>
      </c>
      <c r="J765" s="45" t="str">
        <f t="shared" si="118"/>
        <v/>
      </c>
      <c r="K765" s="43" t="str">
        <f t="shared" si="119"/>
        <v/>
      </c>
      <c r="L765" s="43" t="str">
        <f>IF(A765="","",SUM($K$36:K765))</f>
        <v/>
      </c>
    </row>
    <row r="766" spans="1:12" x14ac:dyDescent="0.2">
      <c r="A766" s="40" t="str">
        <f t="shared" si="110"/>
        <v/>
      </c>
      <c r="B766" s="41" t="str">
        <f t="shared" si="111"/>
        <v/>
      </c>
      <c r="C766" s="42" t="str">
        <f t="shared" si="112"/>
        <v/>
      </c>
      <c r="D766" s="43" t="str">
        <f t="shared" si="113"/>
        <v/>
      </c>
      <c r="E766" s="43" t="str">
        <f t="shared" si="114"/>
        <v/>
      </c>
      <c r="F766" s="43" t="str">
        <f t="shared" si="115"/>
        <v/>
      </c>
      <c r="G766" s="44"/>
      <c r="H766" s="43" t="str">
        <f t="shared" si="116"/>
        <v/>
      </c>
      <c r="I766" s="43" t="str">
        <f t="shared" si="117"/>
        <v/>
      </c>
      <c r="J766" s="45" t="str">
        <f t="shared" si="118"/>
        <v/>
      </c>
      <c r="K766" s="43" t="str">
        <f t="shared" si="119"/>
        <v/>
      </c>
      <c r="L766" s="43" t="str">
        <f>IF(A766="","",SUM($K$36:K766))</f>
        <v/>
      </c>
    </row>
    <row r="767" spans="1:12" x14ac:dyDescent="0.2">
      <c r="A767" s="40" t="str">
        <f t="shared" si="110"/>
        <v/>
      </c>
      <c r="B767" s="41" t="str">
        <f t="shared" si="111"/>
        <v/>
      </c>
      <c r="C767" s="42" t="str">
        <f t="shared" si="112"/>
        <v/>
      </c>
      <c r="D767" s="43" t="str">
        <f t="shared" si="113"/>
        <v/>
      </c>
      <c r="E767" s="43" t="str">
        <f t="shared" si="114"/>
        <v/>
      </c>
      <c r="F767" s="43" t="str">
        <f t="shared" si="115"/>
        <v/>
      </c>
      <c r="G767" s="44"/>
      <c r="H767" s="43" t="str">
        <f t="shared" si="116"/>
        <v/>
      </c>
      <c r="I767" s="43" t="str">
        <f t="shared" si="117"/>
        <v/>
      </c>
      <c r="J767" s="45" t="str">
        <f t="shared" si="118"/>
        <v/>
      </c>
      <c r="K767" s="43" t="str">
        <f t="shared" si="119"/>
        <v/>
      </c>
      <c r="L767" s="43" t="str">
        <f>IF(A767="","",SUM($K$36:K767))</f>
        <v/>
      </c>
    </row>
    <row r="768" spans="1:12" x14ac:dyDescent="0.2">
      <c r="A768" s="40" t="str">
        <f t="shared" si="110"/>
        <v/>
      </c>
      <c r="B768" s="41" t="str">
        <f t="shared" si="111"/>
        <v/>
      </c>
      <c r="C768" s="42" t="str">
        <f t="shared" si="112"/>
        <v/>
      </c>
      <c r="D768" s="43" t="str">
        <f t="shared" si="113"/>
        <v/>
      </c>
      <c r="E768" s="43" t="str">
        <f t="shared" si="114"/>
        <v/>
      </c>
      <c r="F768" s="43" t="str">
        <f t="shared" si="115"/>
        <v/>
      </c>
      <c r="G768" s="44"/>
      <c r="H768" s="43" t="str">
        <f t="shared" si="116"/>
        <v/>
      </c>
      <c r="I768" s="43" t="str">
        <f t="shared" si="117"/>
        <v/>
      </c>
      <c r="J768" s="45" t="str">
        <f t="shared" si="118"/>
        <v/>
      </c>
      <c r="K768" s="43" t="str">
        <f t="shared" si="119"/>
        <v/>
      </c>
      <c r="L768" s="43" t="str">
        <f>IF(A768="","",SUM($K$36:K768))</f>
        <v/>
      </c>
    </row>
    <row r="769" spans="1:12" x14ac:dyDescent="0.2">
      <c r="A769" s="40" t="str">
        <f t="shared" si="110"/>
        <v/>
      </c>
      <c r="B769" s="41" t="str">
        <f t="shared" si="111"/>
        <v/>
      </c>
      <c r="C769" s="42" t="str">
        <f t="shared" si="112"/>
        <v/>
      </c>
      <c r="D769" s="43" t="str">
        <f t="shared" si="113"/>
        <v/>
      </c>
      <c r="E769" s="43" t="str">
        <f t="shared" si="114"/>
        <v/>
      </c>
      <c r="F769" s="43" t="str">
        <f t="shared" si="115"/>
        <v/>
      </c>
      <c r="G769" s="44"/>
      <c r="H769" s="43" t="str">
        <f t="shared" si="116"/>
        <v/>
      </c>
      <c r="I769" s="43" t="str">
        <f t="shared" si="117"/>
        <v/>
      </c>
      <c r="J769" s="45" t="str">
        <f t="shared" si="118"/>
        <v/>
      </c>
      <c r="K769" s="43" t="str">
        <f t="shared" si="119"/>
        <v/>
      </c>
      <c r="L769" s="43" t="str">
        <f>IF(A769="","",SUM($K$36:K769))</f>
        <v/>
      </c>
    </row>
    <row r="770" spans="1:12" x14ac:dyDescent="0.2">
      <c r="A770" s="40" t="str">
        <f t="shared" si="110"/>
        <v/>
      </c>
      <c r="B770" s="41" t="str">
        <f t="shared" si="111"/>
        <v/>
      </c>
      <c r="C770" s="42" t="str">
        <f t="shared" si="112"/>
        <v/>
      </c>
      <c r="D770" s="43" t="str">
        <f t="shared" si="113"/>
        <v/>
      </c>
      <c r="E770" s="43" t="str">
        <f t="shared" si="114"/>
        <v/>
      </c>
      <c r="F770" s="43" t="str">
        <f t="shared" si="115"/>
        <v/>
      </c>
      <c r="G770" s="44"/>
      <c r="H770" s="43" t="str">
        <f t="shared" si="116"/>
        <v/>
      </c>
      <c r="I770" s="43" t="str">
        <f t="shared" si="117"/>
        <v/>
      </c>
      <c r="J770" s="45" t="str">
        <f t="shared" si="118"/>
        <v/>
      </c>
      <c r="K770" s="43" t="str">
        <f t="shared" si="119"/>
        <v/>
      </c>
      <c r="L770" s="43" t="str">
        <f>IF(A770="","",SUM($K$36:K770))</f>
        <v/>
      </c>
    </row>
    <row r="771" spans="1:12" x14ac:dyDescent="0.2">
      <c r="A771" s="40" t="str">
        <f t="shared" si="110"/>
        <v/>
      </c>
      <c r="B771" s="41" t="str">
        <f t="shared" si="111"/>
        <v/>
      </c>
      <c r="C771" s="42" t="str">
        <f t="shared" si="112"/>
        <v/>
      </c>
      <c r="D771" s="43" t="str">
        <f t="shared" si="113"/>
        <v/>
      </c>
      <c r="E771" s="43" t="str">
        <f t="shared" si="114"/>
        <v/>
      </c>
      <c r="F771" s="43" t="str">
        <f t="shared" si="115"/>
        <v/>
      </c>
      <c r="G771" s="44"/>
      <c r="H771" s="43" t="str">
        <f t="shared" si="116"/>
        <v/>
      </c>
      <c r="I771" s="43" t="str">
        <f t="shared" si="117"/>
        <v/>
      </c>
      <c r="J771" s="45" t="str">
        <f t="shared" si="118"/>
        <v/>
      </c>
      <c r="K771" s="43" t="str">
        <f t="shared" si="119"/>
        <v/>
      </c>
      <c r="L771" s="43" t="str">
        <f>IF(A771="","",SUM($K$36:K771))</f>
        <v/>
      </c>
    </row>
    <row r="772" spans="1:12" x14ac:dyDescent="0.2">
      <c r="A772" s="40" t="str">
        <f t="shared" si="110"/>
        <v/>
      </c>
      <c r="B772" s="41" t="str">
        <f t="shared" si="111"/>
        <v/>
      </c>
      <c r="C772" s="42" t="str">
        <f t="shared" si="112"/>
        <v/>
      </c>
      <c r="D772" s="43" t="str">
        <f t="shared" si="113"/>
        <v/>
      </c>
      <c r="E772" s="43" t="str">
        <f t="shared" si="114"/>
        <v/>
      </c>
      <c r="F772" s="43" t="str">
        <f t="shared" si="115"/>
        <v/>
      </c>
      <c r="G772" s="44"/>
      <c r="H772" s="43" t="str">
        <f t="shared" si="116"/>
        <v/>
      </c>
      <c r="I772" s="43" t="str">
        <f t="shared" si="117"/>
        <v/>
      </c>
      <c r="J772" s="45" t="str">
        <f t="shared" si="118"/>
        <v/>
      </c>
      <c r="K772" s="43" t="str">
        <f t="shared" si="119"/>
        <v/>
      </c>
      <c r="L772" s="43" t="str">
        <f>IF(A772="","",SUM($K$36:K772))</f>
        <v/>
      </c>
    </row>
    <row r="773" spans="1:12" x14ac:dyDescent="0.2">
      <c r="A773" s="40" t="str">
        <f t="shared" si="110"/>
        <v/>
      </c>
      <c r="B773" s="41" t="str">
        <f t="shared" si="111"/>
        <v/>
      </c>
      <c r="C773" s="42" t="str">
        <f t="shared" si="112"/>
        <v/>
      </c>
      <c r="D773" s="43" t="str">
        <f t="shared" si="113"/>
        <v/>
      </c>
      <c r="E773" s="43" t="str">
        <f t="shared" si="114"/>
        <v/>
      </c>
      <c r="F773" s="43" t="str">
        <f t="shared" si="115"/>
        <v/>
      </c>
      <c r="G773" s="44"/>
      <c r="H773" s="43" t="str">
        <f t="shared" si="116"/>
        <v/>
      </c>
      <c r="I773" s="43" t="str">
        <f t="shared" si="117"/>
        <v/>
      </c>
      <c r="J773" s="45" t="str">
        <f t="shared" si="118"/>
        <v/>
      </c>
      <c r="K773" s="43" t="str">
        <f t="shared" si="119"/>
        <v/>
      </c>
      <c r="L773" s="43" t="str">
        <f>IF(A773="","",SUM($K$36:K773))</f>
        <v/>
      </c>
    </row>
    <row r="774" spans="1:12" x14ac:dyDescent="0.2">
      <c r="A774" s="40" t="str">
        <f t="shared" si="110"/>
        <v/>
      </c>
      <c r="B774" s="41" t="str">
        <f t="shared" si="111"/>
        <v/>
      </c>
      <c r="C774" s="42" t="str">
        <f t="shared" si="112"/>
        <v/>
      </c>
      <c r="D774" s="43" t="str">
        <f t="shared" si="113"/>
        <v/>
      </c>
      <c r="E774" s="43" t="str">
        <f t="shared" si="114"/>
        <v/>
      </c>
      <c r="F774" s="43" t="str">
        <f t="shared" si="115"/>
        <v/>
      </c>
      <c r="G774" s="44"/>
      <c r="H774" s="43" t="str">
        <f t="shared" si="116"/>
        <v/>
      </c>
      <c r="I774" s="43" t="str">
        <f t="shared" si="117"/>
        <v/>
      </c>
      <c r="J774" s="45" t="str">
        <f t="shared" si="118"/>
        <v/>
      </c>
      <c r="K774" s="43" t="str">
        <f t="shared" si="119"/>
        <v/>
      </c>
      <c r="L774" s="43" t="str">
        <f>IF(A774="","",SUM($K$36:K774))</f>
        <v/>
      </c>
    </row>
    <row r="775" spans="1:12" x14ac:dyDescent="0.2">
      <c r="A775" s="40" t="str">
        <f t="shared" si="110"/>
        <v/>
      </c>
      <c r="B775" s="41" t="str">
        <f t="shared" si="111"/>
        <v/>
      </c>
      <c r="C775" s="42" t="str">
        <f t="shared" si="112"/>
        <v/>
      </c>
      <c r="D775" s="43" t="str">
        <f t="shared" si="113"/>
        <v/>
      </c>
      <c r="E775" s="43" t="str">
        <f t="shared" si="114"/>
        <v/>
      </c>
      <c r="F775" s="43" t="str">
        <f t="shared" si="115"/>
        <v/>
      </c>
      <c r="G775" s="44"/>
      <c r="H775" s="43" t="str">
        <f t="shared" si="116"/>
        <v/>
      </c>
      <c r="I775" s="43" t="str">
        <f t="shared" si="117"/>
        <v/>
      </c>
      <c r="J775" s="45" t="str">
        <f t="shared" si="118"/>
        <v/>
      </c>
      <c r="K775" s="43" t="str">
        <f t="shared" si="119"/>
        <v/>
      </c>
      <c r="L775" s="43" t="str">
        <f>IF(A775="","",SUM($K$36:K775))</f>
        <v/>
      </c>
    </row>
    <row r="776" spans="1:12" x14ac:dyDescent="0.2">
      <c r="A776" s="40" t="str">
        <f t="shared" si="110"/>
        <v/>
      </c>
      <c r="B776" s="41" t="str">
        <f t="shared" si="111"/>
        <v/>
      </c>
      <c r="C776" s="42" t="str">
        <f t="shared" si="112"/>
        <v/>
      </c>
      <c r="D776" s="43" t="str">
        <f t="shared" si="113"/>
        <v/>
      </c>
      <c r="E776" s="43" t="str">
        <f t="shared" si="114"/>
        <v/>
      </c>
      <c r="F776" s="43" t="str">
        <f t="shared" si="115"/>
        <v/>
      </c>
      <c r="G776" s="44"/>
      <c r="H776" s="43" t="str">
        <f t="shared" si="116"/>
        <v/>
      </c>
      <c r="I776" s="43" t="str">
        <f t="shared" si="117"/>
        <v/>
      </c>
      <c r="J776" s="45" t="str">
        <f t="shared" si="118"/>
        <v/>
      </c>
      <c r="K776" s="43" t="str">
        <f t="shared" si="119"/>
        <v/>
      </c>
      <c r="L776" s="43" t="str">
        <f>IF(A776="","",SUM($K$36:K776))</f>
        <v/>
      </c>
    </row>
    <row r="777" spans="1:12" x14ac:dyDescent="0.2">
      <c r="A777" s="40" t="str">
        <f t="shared" si="110"/>
        <v/>
      </c>
      <c r="B777" s="41" t="str">
        <f t="shared" si="111"/>
        <v/>
      </c>
      <c r="C777" s="42" t="str">
        <f t="shared" si="112"/>
        <v/>
      </c>
      <c r="D777" s="43" t="str">
        <f t="shared" si="113"/>
        <v/>
      </c>
      <c r="E777" s="43" t="str">
        <f t="shared" si="114"/>
        <v/>
      </c>
      <c r="F777" s="43" t="str">
        <f t="shared" si="115"/>
        <v/>
      </c>
      <c r="G777" s="44"/>
      <c r="H777" s="43" t="str">
        <f t="shared" si="116"/>
        <v/>
      </c>
      <c r="I777" s="43" t="str">
        <f t="shared" si="117"/>
        <v/>
      </c>
      <c r="J777" s="45" t="str">
        <f t="shared" si="118"/>
        <v/>
      </c>
      <c r="K777" s="43" t="str">
        <f t="shared" si="119"/>
        <v/>
      </c>
      <c r="L777" s="43" t="str">
        <f>IF(A777="","",SUM($K$36:K777))</f>
        <v/>
      </c>
    </row>
    <row r="778" spans="1:12" x14ac:dyDescent="0.2">
      <c r="A778" s="40" t="str">
        <f t="shared" si="110"/>
        <v/>
      </c>
      <c r="B778" s="41" t="str">
        <f t="shared" si="111"/>
        <v/>
      </c>
      <c r="C778" s="42" t="str">
        <f t="shared" si="112"/>
        <v/>
      </c>
      <c r="D778" s="43" t="str">
        <f t="shared" si="113"/>
        <v/>
      </c>
      <c r="E778" s="43" t="str">
        <f t="shared" si="114"/>
        <v/>
      </c>
      <c r="F778" s="43" t="str">
        <f t="shared" si="115"/>
        <v/>
      </c>
      <c r="G778" s="44"/>
      <c r="H778" s="43" t="str">
        <f t="shared" si="116"/>
        <v/>
      </c>
      <c r="I778" s="43" t="str">
        <f t="shared" si="117"/>
        <v/>
      </c>
      <c r="J778" s="45" t="str">
        <f t="shared" si="118"/>
        <v/>
      </c>
      <c r="K778" s="43" t="str">
        <f t="shared" si="119"/>
        <v/>
      </c>
      <c r="L778" s="43" t="str">
        <f>IF(A778="","",SUM($K$36:K778))</f>
        <v/>
      </c>
    </row>
    <row r="779" spans="1:12" x14ac:dyDescent="0.2">
      <c r="A779" s="40" t="str">
        <f t="shared" si="110"/>
        <v/>
      </c>
      <c r="B779" s="41" t="str">
        <f t="shared" si="111"/>
        <v/>
      </c>
      <c r="C779" s="42" t="str">
        <f t="shared" si="112"/>
        <v/>
      </c>
      <c r="D779" s="43" t="str">
        <f t="shared" si="113"/>
        <v/>
      </c>
      <c r="E779" s="43" t="str">
        <f t="shared" si="114"/>
        <v/>
      </c>
      <c r="F779" s="43" t="str">
        <f t="shared" si="115"/>
        <v/>
      </c>
      <c r="G779" s="44"/>
      <c r="H779" s="43" t="str">
        <f t="shared" si="116"/>
        <v/>
      </c>
      <c r="I779" s="43" t="str">
        <f t="shared" si="117"/>
        <v/>
      </c>
      <c r="J779" s="45" t="str">
        <f t="shared" si="118"/>
        <v/>
      </c>
      <c r="K779" s="43" t="str">
        <f t="shared" si="119"/>
        <v/>
      </c>
      <c r="L779" s="43" t="str">
        <f>IF(A779="","",SUM($K$36:K779))</f>
        <v/>
      </c>
    </row>
    <row r="780" spans="1:12" x14ac:dyDescent="0.2">
      <c r="A780" s="40" t="str">
        <f t="shared" si="110"/>
        <v/>
      </c>
      <c r="B780" s="41" t="str">
        <f t="shared" si="111"/>
        <v/>
      </c>
      <c r="C780" s="42" t="str">
        <f t="shared" si="112"/>
        <v/>
      </c>
      <c r="D780" s="43" t="str">
        <f t="shared" si="113"/>
        <v/>
      </c>
      <c r="E780" s="43" t="str">
        <f t="shared" si="114"/>
        <v/>
      </c>
      <c r="F780" s="43" t="str">
        <f t="shared" si="115"/>
        <v/>
      </c>
      <c r="G780" s="44"/>
      <c r="H780" s="43" t="str">
        <f t="shared" si="116"/>
        <v/>
      </c>
      <c r="I780" s="43" t="str">
        <f t="shared" si="117"/>
        <v/>
      </c>
      <c r="J780" s="45" t="str">
        <f t="shared" si="118"/>
        <v/>
      </c>
      <c r="K780" s="43" t="str">
        <f t="shared" si="119"/>
        <v/>
      </c>
      <c r="L780" s="43" t="str">
        <f>IF(A780="","",SUM($K$36:K780))</f>
        <v/>
      </c>
    </row>
    <row r="781" spans="1:12" x14ac:dyDescent="0.2">
      <c r="A781" s="40" t="str">
        <f t="shared" si="110"/>
        <v/>
      </c>
      <c r="B781" s="41" t="str">
        <f t="shared" si="111"/>
        <v/>
      </c>
      <c r="C781" s="42" t="str">
        <f t="shared" si="112"/>
        <v/>
      </c>
      <c r="D781" s="43" t="str">
        <f t="shared" si="113"/>
        <v/>
      </c>
      <c r="E781" s="43" t="str">
        <f t="shared" si="114"/>
        <v/>
      </c>
      <c r="F781" s="43" t="str">
        <f t="shared" si="115"/>
        <v/>
      </c>
      <c r="G781" s="44"/>
      <c r="H781" s="43" t="str">
        <f t="shared" si="116"/>
        <v/>
      </c>
      <c r="I781" s="43" t="str">
        <f t="shared" si="117"/>
        <v/>
      </c>
      <c r="J781" s="45" t="str">
        <f t="shared" si="118"/>
        <v/>
      </c>
      <c r="K781" s="43" t="str">
        <f t="shared" si="119"/>
        <v/>
      </c>
      <c r="L781" s="43" t="str">
        <f>IF(A781="","",SUM($K$36:K781))</f>
        <v/>
      </c>
    </row>
    <row r="782" spans="1:12" x14ac:dyDescent="0.2">
      <c r="A782" s="40" t="str">
        <f t="shared" si="110"/>
        <v/>
      </c>
      <c r="B782" s="41" t="str">
        <f t="shared" si="111"/>
        <v/>
      </c>
      <c r="C782" s="42" t="str">
        <f t="shared" si="112"/>
        <v/>
      </c>
      <c r="D782" s="43" t="str">
        <f t="shared" si="113"/>
        <v/>
      </c>
      <c r="E782" s="43" t="str">
        <f t="shared" si="114"/>
        <v/>
      </c>
      <c r="F782" s="43" t="str">
        <f t="shared" si="115"/>
        <v/>
      </c>
      <c r="G782" s="44"/>
      <c r="H782" s="43" t="str">
        <f t="shared" si="116"/>
        <v/>
      </c>
      <c r="I782" s="43" t="str">
        <f t="shared" si="117"/>
        <v/>
      </c>
      <c r="J782" s="45" t="str">
        <f t="shared" si="118"/>
        <v/>
      </c>
      <c r="K782" s="43" t="str">
        <f t="shared" si="119"/>
        <v/>
      </c>
      <c r="L782" s="43" t="str">
        <f>IF(A782="","",SUM($K$36:K782))</f>
        <v/>
      </c>
    </row>
    <row r="783" spans="1:12" x14ac:dyDescent="0.2">
      <c r="A783" s="40" t="str">
        <f t="shared" si="110"/>
        <v/>
      </c>
      <c r="B783" s="41" t="str">
        <f t="shared" si="111"/>
        <v/>
      </c>
      <c r="C783" s="42" t="str">
        <f t="shared" si="112"/>
        <v/>
      </c>
      <c r="D783" s="43" t="str">
        <f t="shared" si="113"/>
        <v/>
      </c>
      <c r="E783" s="43" t="str">
        <f t="shared" si="114"/>
        <v/>
      </c>
      <c r="F783" s="43" t="str">
        <f t="shared" si="115"/>
        <v/>
      </c>
      <c r="G783" s="44"/>
      <c r="H783" s="43" t="str">
        <f t="shared" si="116"/>
        <v/>
      </c>
      <c r="I783" s="43" t="str">
        <f t="shared" si="117"/>
        <v/>
      </c>
      <c r="J783" s="45" t="str">
        <f t="shared" si="118"/>
        <v/>
      </c>
      <c r="K783" s="43" t="str">
        <f t="shared" si="119"/>
        <v/>
      </c>
      <c r="L783" s="43" t="str">
        <f>IF(A783="","",SUM($K$36:K783))</f>
        <v/>
      </c>
    </row>
    <row r="784" spans="1:12" x14ac:dyDescent="0.2">
      <c r="A784" s="40" t="str">
        <f t="shared" si="110"/>
        <v/>
      </c>
      <c r="B784" s="41" t="str">
        <f t="shared" si="111"/>
        <v/>
      </c>
      <c r="C784" s="42" t="str">
        <f t="shared" si="112"/>
        <v/>
      </c>
      <c r="D784" s="43" t="str">
        <f t="shared" si="113"/>
        <v/>
      </c>
      <c r="E784" s="43" t="str">
        <f t="shared" si="114"/>
        <v/>
      </c>
      <c r="F784" s="43" t="str">
        <f t="shared" si="115"/>
        <v/>
      </c>
      <c r="G784" s="44"/>
      <c r="H784" s="43" t="str">
        <f t="shared" si="116"/>
        <v/>
      </c>
      <c r="I784" s="43" t="str">
        <f t="shared" si="117"/>
        <v/>
      </c>
      <c r="J784" s="45" t="str">
        <f t="shared" si="118"/>
        <v/>
      </c>
      <c r="K784" s="43" t="str">
        <f t="shared" si="119"/>
        <v/>
      </c>
      <c r="L784" s="43" t="str">
        <f>IF(A784="","",SUM($K$36:K784))</f>
        <v/>
      </c>
    </row>
    <row r="785" spans="1:12" x14ac:dyDescent="0.2">
      <c r="A785" s="40" t="str">
        <f t="shared" si="110"/>
        <v/>
      </c>
      <c r="B785" s="41" t="str">
        <f t="shared" si="111"/>
        <v/>
      </c>
      <c r="C785" s="42" t="str">
        <f t="shared" si="112"/>
        <v/>
      </c>
      <c r="D785" s="43" t="str">
        <f t="shared" si="113"/>
        <v/>
      </c>
      <c r="E785" s="43" t="str">
        <f t="shared" si="114"/>
        <v/>
      </c>
      <c r="F785" s="43" t="str">
        <f t="shared" si="115"/>
        <v/>
      </c>
      <c r="G785" s="44"/>
      <c r="H785" s="43" t="str">
        <f t="shared" si="116"/>
        <v/>
      </c>
      <c r="I785" s="43" t="str">
        <f t="shared" si="117"/>
        <v/>
      </c>
      <c r="J785" s="45" t="str">
        <f t="shared" si="118"/>
        <v/>
      </c>
      <c r="K785" s="43" t="str">
        <f t="shared" si="119"/>
        <v/>
      </c>
      <c r="L785" s="43" t="str">
        <f>IF(A785="","",SUM($K$36:K785))</f>
        <v/>
      </c>
    </row>
    <row r="786" spans="1:12" x14ac:dyDescent="0.2">
      <c r="A786" s="40" t="str">
        <f t="shared" si="110"/>
        <v/>
      </c>
      <c r="B786" s="41" t="str">
        <f t="shared" si="111"/>
        <v/>
      </c>
      <c r="C786" s="42" t="str">
        <f t="shared" si="112"/>
        <v/>
      </c>
      <c r="D786" s="43" t="str">
        <f t="shared" si="113"/>
        <v/>
      </c>
      <c r="E786" s="43" t="str">
        <f t="shared" si="114"/>
        <v/>
      </c>
      <c r="F786" s="43" t="str">
        <f t="shared" si="115"/>
        <v/>
      </c>
      <c r="G786" s="44"/>
      <c r="H786" s="43" t="str">
        <f t="shared" si="116"/>
        <v/>
      </c>
      <c r="I786" s="43" t="str">
        <f t="shared" si="117"/>
        <v/>
      </c>
      <c r="J786" s="45" t="str">
        <f t="shared" si="118"/>
        <v/>
      </c>
      <c r="K786" s="43" t="str">
        <f t="shared" si="119"/>
        <v/>
      </c>
      <c r="L786" s="43" t="str">
        <f>IF(A786="","",SUM($K$36:K786))</f>
        <v/>
      </c>
    </row>
    <row r="787" spans="1:12" x14ac:dyDescent="0.2">
      <c r="A787" s="40" t="str">
        <f t="shared" si="110"/>
        <v/>
      </c>
      <c r="B787" s="41" t="str">
        <f t="shared" si="111"/>
        <v/>
      </c>
      <c r="C787" s="42" t="str">
        <f t="shared" si="112"/>
        <v/>
      </c>
      <c r="D787" s="43" t="str">
        <f t="shared" si="113"/>
        <v/>
      </c>
      <c r="E787" s="43" t="str">
        <f t="shared" si="114"/>
        <v/>
      </c>
      <c r="F787" s="43" t="str">
        <f t="shared" si="115"/>
        <v/>
      </c>
      <c r="G787" s="44"/>
      <c r="H787" s="43" t="str">
        <f t="shared" si="116"/>
        <v/>
      </c>
      <c r="I787" s="43" t="str">
        <f t="shared" si="117"/>
        <v/>
      </c>
      <c r="J787" s="45" t="str">
        <f t="shared" si="118"/>
        <v/>
      </c>
      <c r="K787" s="43" t="str">
        <f t="shared" si="119"/>
        <v/>
      </c>
      <c r="L787" s="43" t="str">
        <f>IF(A787="","",SUM($K$36:K787))</f>
        <v/>
      </c>
    </row>
    <row r="788" spans="1:12" x14ac:dyDescent="0.2">
      <c r="A788" s="40" t="str">
        <f t="shared" si="110"/>
        <v/>
      </c>
      <c r="B788" s="41" t="str">
        <f t="shared" si="111"/>
        <v/>
      </c>
      <c r="C788" s="42" t="str">
        <f t="shared" si="112"/>
        <v/>
      </c>
      <c r="D788" s="43" t="str">
        <f t="shared" si="113"/>
        <v/>
      </c>
      <c r="E788" s="43" t="str">
        <f t="shared" si="114"/>
        <v/>
      </c>
      <c r="F788" s="43" t="str">
        <f t="shared" si="115"/>
        <v/>
      </c>
      <c r="G788" s="44"/>
      <c r="H788" s="43" t="str">
        <f t="shared" si="116"/>
        <v/>
      </c>
      <c r="I788" s="43" t="str">
        <f t="shared" si="117"/>
        <v/>
      </c>
      <c r="J788" s="45" t="str">
        <f t="shared" si="118"/>
        <v/>
      </c>
      <c r="K788" s="43" t="str">
        <f t="shared" si="119"/>
        <v/>
      </c>
      <c r="L788" s="43" t="str">
        <f>IF(A788="","",SUM($K$36:K788))</f>
        <v/>
      </c>
    </row>
    <row r="789" spans="1:12" x14ac:dyDescent="0.2">
      <c r="A789" s="40" t="str">
        <f t="shared" si="110"/>
        <v/>
      </c>
      <c r="B789" s="41" t="str">
        <f t="shared" si="111"/>
        <v/>
      </c>
      <c r="C789" s="42" t="str">
        <f t="shared" si="112"/>
        <v/>
      </c>
      <c r="D789" s="43" t="str">
        <f t="shared" si="113"/>
        <v/>
      </c>
      <c r="E789" s="43" t="str">
        <f t="shared" si="114"/>
        <v/>
      </c>
      <c r="F789" s="43" t="str">
        <f t="shared" si="115"/>
        <v/>
      </c>
      <c r="G789" s="44"/>
      <c r="H789" s="43" t="str">
        <f t="shared" si="116"/>
        <v/>
      </c>
      <c r="I789" s="43" t="str">
        <f t="shared" si="117"/>
        <v/>
      </c>
      <c r="J789" s="45" t="str">
        <f t="shared" si="118"/>
        <v/>
      </c>
      <c r="K789" s="43" t="str">
        <f t="shared" si="119"/>
        <v/>
      </c>
      <c r="L789" s="43" t="str">
        <f>IF(A789="","",SUM($K$36:K789))</f>
        <v/>
      </c>
    </row>
    <row r="790" spans="1:12" x14ac:dyDescent="0.2">
      <c r="A790" s="40" t="str">
        <f t="shared" si="110"/>
        <v/>
      </c>
      <c r="B790" s="41" t="str">
        <f t="shared" si="111"/>
        <v/>
      </c>
      <c r="C790" s="42" t="str">
        <f t="shared" si="112"/>
        <v/>
      </c>
      <c r="D790" s="43" t="str">
        <f t="shared" si="113"/>
        <v/>
      </c>
      <c r="E790" s="43" t="str">
        <f t="shared" si="114"/>
        <v/>
      </c>
      <c r="F790" s="43" t="str">
        <f t="shared" si="115"/>
        <v/>
      </c>
      <c r="G790" s="44"/>
      <c r="H790" s="43" t="str">
        <f t="shared" si="116"/>
        <v/>
      </c>
      <c r="I790" s="43" t="str">
        <f t="shared" si="117"/>
        <v/>
      </c>
      <c r="J790" s="45" t="str">
        <f t="shared" si="118"/>
        <v/>
      </c>
      <c r="K790" s="43" t="str">
        <f t="shared" si="119"/>
        <v/>
      </c>
      <c r="L790" s="43" t="str">
        <f>IF(A790="","",SUM($K$36:K790))</f>
        <v/>
      </c>
    </row>
    <row r="791" spans="1:12" x14ac:dyDescent="0.2">
      <c r="A791" s="40" t="str">
        <f t="shared" si="110"/>
        <v/>
      </c>
      <c r="B791" s="41" t="str">
        <f t="shared" si="111"/>
        <v/>
      </c>
      <c r="C791" s="42" t="str">
        <f t="shared" si="112"/>
        <v/>
      </c>
      <c r="D791" s="43" t="str">
        <f t="shared" si="113"/>
        <v/>
      </c>
      <c r="E791" s="43" t="str">
        <f t="shared" si="114"/>
        <v/>
      </c>
      <c r="F791" s="43" t="str">
        <f t="shared" si="115"/>
        <v/>
      </c>
      <c r="G791" s="44"/>
      <c r="H791" s="43" t="str">
        <f t="shared" si="116"/>
        <v/>
      </c>
      <c r="I791" s="43" t="str">
        <f t="shared" si="117"/>
        <v/>
      </c>
      <c r="J791" s="45" t="str">
        <f t="shared" si="118"/>
        <v/>
      </c>
      <c r="K791" s="43" t="str">
        <f t="shared" si="119"/>
        <v/>
      </c>
      <c r="L791" s="43" t="str">
        <f>IF(A791="","",SUM($K$36:K791))</f>
        <v/>
      </c>
    </row>
    <row r="792" spans="1:12" x14ac:dyDescent="0.2">
      <c r="A792" s="40" t="str">
        <f t="shared" si="110"/>
        <v/>
      </c>
      <c r="B792" s="41" t="str">
        <f t="shared" si="111"/>
        <v/>
      </c>
      <c r="C792" s="42" t="str">
        <f t="shared" si="112"/>
        <v/>
      </c>
      <c r="D792" s="43" t="str">
        <f t="shared" si="113"/>
        <v/>
      </c>
      <c r="E792" s="43" t="str">
        <f t="shared" si="114"/>
        <v/>
      </c>
      <c r="F792" s="43" t="str">
        <f t="shared" si="115"/>
        <v/>
      </c>
      <c r="G792" s="44"/>
      <c r="H792" s="43" t="str">
        <f t="shared" si="116"/>
        <v/>
      </c>
      <c r="I792" s="43" t="str">
        <f t="shared" si="117"/>
        <v/>
      </c>
      <c r="J792" s="45" t="str">
        <f t="shared" si="118"/>
        <v/>
      </c>
      <c r="K792" s="43" t="str">
        <f t="shared" si="119"/>
        <v/>
      </c>
      <c r="L792" s="43" t="str">
        <f>IF(A792="","",SUM($K$36:K792))</f>
        <v/>
      </c>
    </row>
    <row r="793" spans="1:12" x14ac:dyDescent="0.2">
      <c r="A793" s="40" t="str">
        <f t="shared" si="110"/>
        <v/>
      </c>
      <c r="B793" s="41" t="str">
        <f t="shared" si="111"/>
        <v/>
      </c>
      <c r="C793" s="42" t="str">
        <f t="shared" si="112"/>
        <v/>
      </c>
      <c r="D793" s="43" t="str">
        <f t="shared" si="113"/>
        <v/>
      </c>
      <c r="E793" s="43" t="str">
        <f t="shared" si="114"/>
        <v/>
      </c>
      <c r="F793" s="43" t="str">
        <f t="shared" si="115"/>
        <v/>
      </c>
      <c r="G793" s="44"/>
      <c r="H793" s="43" t="str">
        <f t="shared" si="116"/>
        <v/>
      </c>
      <c r="I793" s="43" t="str">
        <f t="shared" si="117"/>
        <v/>
      </c>
      <c r="J793" s="45" t="str">
        <f t="shared" si="118"/>
        <v/>
      </c>
      <c r="K793" s="43" t="str">
        <f t="shared" si="119"/>
        <v/>
      </c>
      <c r="L793" s="43" t="str">
        <f>IF(A793="","",SUM($K$36:K793))</f>
        <v/>
      </c>
    </row>
    <row r="794" spans="1:12" x14ac:dyDescent="0.2">
      <c r="A794" s="40" t="str">
        <f t="shared" si="110"/>
        <v/>
      </c>
      <c r="B794" s="41" t="str">
        <f t="shared" si="111"/>
        <v/>
      </c>
      <c r="C794" s="42" t="str">
        <f t="shared" si="112"/>
        <v/>
      </c>
      <c r="D794" s="43" t="str">
        <f t="shared" si="113"/>
        <v/>
      </c>
      <c r="E794" s="43" t="str">
        <f t="shared" si="114"/>
        <v/>
      </c>
      <c r="F794" s="43" t="str">
        <f t="shared" si="115"/>
        <v/>
      </c>
      <c r="G794" s="44"/>
      <c r="H794" s="43" t="str">
        <f t="shared" si="116"/>
        <v/>
      </c>
      <c r="I794" s="43" t="str">
        <f t="shared" si="117"/>
        <v/>
      </c>
      <c r="J794" s="45" t="str">
        <f t="shared" si="118"/>
        <v/>
      </c>
      <c r="K794" s="43" t="str">
        <f t="shared" si="119"/>
        <v/>
      </c>
      <c r="L794" s="43" t="str">
        <f>IF(A794="","",SUM($K$36:K794))</f>
        <v/>
      </c>
    </row>
    <row r="795" spans="1:12" x14ac:dyDescent="0.2">
      <c r="A795" s="40" t="str">
        <f t="shared" si="110"/>
        <v/>
      </c>
      <c r="B795" s="41" t="str">
        <f t="shared" si="111"/>
        <v/>
      </c>
      <c r="C795" s="42" t="str">
        <f t="shared" si="112"/>
        <v/>
      </c>
      <c r="D795" s="43" t="str">
        <f t="shared" si="113"/>
        <v/>
      </c>
      <c r="E795" s="43" t="str">
        <f t="shared" si="114"/>
        <v/>
      </c>
      <c r="F795" s="43" t="str">
        <f t="shared" si="115"/>
        <v/>
      </c>
      <c r="G795" s="44"/>
      <c r="H795" s="43" t="str">
        <f t="shared" si="116"/>
        <v/>
      </c>
      <c r="I795" s="43" t="str">
        <f t="shared" si="117"/>
        <v/>
      </c>
      <c r="J795" s="45" t="str">
        <f t="shared" si="118"/>
        <v/>
      </c>
      <c r="K795" s="43" t="str">
        <f t="shared" si="119"/>
        <v/>
      </c>
      <c r="L795" s="43" t="str">
        <f>IF(A795="","",SUM($K$36:K795))</f>
        <v/>
      </c>
    </row>
    <row r="796" spans="1:12" x14ac:dyDescent="0.2">
      <c r="A796" s="40" t="str">
        <f t="shared" si="110"/>
        <v/>
      </c>
      <c r="B796" s="41" t="str">
        <f t="shared" si="111"/>
        <v/>
      </c>
      <c r="C796" s="42" t="str">
        <f t="shared" si="112"/>
        <v/>
      </c>
      <c r="D796" s="43" t="str">
        <f t="shared" si="113"/>
        <v/>
      </c>
      <c r="E796" s="43" t="str">
        <f t="shared" si="114"/>
        <v/>
      </c>
      <c r="F796" s="43" t="str">
        <f t="shared" si="115"/>
        <v/>
      </c>
      <c r="G796" s="44"/>
      <c r="H796" s="43" t="str">
        <f t="shared" si="116"/>
        <v/>
      </c>
      <c r="I796" s="43" t="str">
        <f t="shared" si="117"/>
        <v/>
      </c>
      <c r="J796" s="45" t="str">
        <f t="shared" si="118"/>
        <v/>
      </c>
      <c r="K796" s="43" t="str">
        <f t="shared" si="119"/>
        <v/>
      </c>
      <c r="L796" s="43" t="str">
        <f>IF(A796="","",SUM($K$36:K796))</f>
        <v/>
      </c>
    </row>
    <row r="797" spans="1:12" x14ac:dyDescent="0.2">
      <c r="A797" s="40" t="str">
        <f t="shared" si="110"/>
        <v/>
      </c>
      <c r="B797" s="41" t="str">
        <f t="shared" si="111"/>
        <v/>
      </c>
      <c r="C797" s="42" t="str">
        <f t="shared" si="112"/>
        <v/>
      </c>
      <c r="D797" s="43" t="str">
        <f t="shared" si="113"/>
        <v/>
      </c>
      <c r="E797" s="43" t="str">
        <f t="shared" si="114"/>
        <v/>
      </c>
      <c r="F797" s="43" t="str">
        <f t="shared" si="115"/>
        <v/>
      </c>
      <c r="G797" s="44"/>
      <c r="H797" s="43" t="str">
        <f t="shared" si="116"/>
        <v/>
      </c>
      <c r="I797" s="43" t="str">
        <f t="shared" si="117"/>
        <v/>
      </c>
      <c r="J797" s="45" t="str">
        <f t="shared" si="118"/>
        <v/>
      </c>
      <c r="K797" s="43" t="str">
        <f t="shared" si="119"/>
        <v/>
      </c>
      <c r="L797" s="43" t="str">
        <f>IF(A797="","",SUM($K$36:K797))</f>
        <v/>
      </c>
    </row>
    <row r="798" spans="1:12" x14ac:dyDescent="0.2">
      <c r="A798" s="40" t="str">
        <f t="shared" si="110"/>
        <v/>
      </c>
      <c r="B798" s="41" t="str">
        <f t="shared" si="111"/>
        <v/>
      </c>
      <c r="C798" s="42" t="str">
        <f t="shared" si="112"/>
        <v/>
      </c>
      <c r="D798" s="43" t="str">
        <f t="shared" si="113"/>
        <v/>
      </c>
      <c r="E798" s="43" t="str">
        <f t="shared" si="114"/>
        <v/>
      </c>
      <c r="F798" s="43" t="str">
        <f t="shared" si="115"/>
        <v/>
      </c>
      <c r="G798" s="44"/>
      <c r="H798" s="43" t="str">
        <f t="shared" si="116"/>
        <v/>
      </c>
      <c r="I798" s="43" t="str">
        <f t="shared" si="117"/>
        <v/>
      </c>
      <c r="J798" s="45" t="str">
        <f t="shared" si="118"/>
        <v/>
      </c>
      <c r="K798" s="43" t="str">
        <f t="shared" si="119"/>
        <v/>
      </c>
      <c r="L798" s="43" t="str">
        <f>IF(A798="","",SUM($K$36:K798))</f>
        <v/>
      </c>
    </row>
    <row r="799" spans="1:12" x14ac:dyDescent="0.2">
      <c r="A799" s="40" t="str">
        <f t="shared" si="110"/>
        <v/>
      </c>
      <c r="B799" s="41" t="str">
        <f t="shared" si="111"/>
        <v/>
      </c>
      <c r="C799" s="42" t="str">
        <f t="shared" si="112"/>
        <v/>
      </c>
      <c r="D799" s="43" t="str">
        <f t="shared" si="113"/>
        <v/>
      </c>
      <c r="E799" s="43" t="str">
        <f t="shared" si="114"/>
        <v/>
      </c>
      <c r="F799" s="43" t="str">
        <f t="shared" si="115"/>
        <v/>
      </c>
      <c r="G799" s="44"/>
      <c r="H799" s="43" t="str">
        <f t="shared" si="116"/>
        <v/>
      </c>
      <c r="I799" s="43" t="str">
        <f t="shared" si="117"/>
        <v/>
      </c>
      <c r="J799" s="45" t="str">
        <f t="shared" si="118"/>
        <v/>
      </c>
      <c r="K799" s="43" t="str">
        <f t="shared" si="119"/>
        <v/>
      </c>
      <c r="L799" s="43" t="str">
        <f>IF(A799="","",SUM($K$36:K799))</f>
        <v/>
      </c>
    </row>
    <row r="800" spans="1:12" x14ac:dyDescent="0.2">
      <c r="A800" s="40" t="str">
        <f t="shared" si="110"/>
        <v/>
      </c>
      <c r="B800" s="41" t="str">
        <f t="shared" si="111"/>
        <v/>
      </c>
      <c r="C800" s="42" t="str">
        <f t="shared" si="112"/>
        <v/>
      </c>
      <c r="D800" s="43" t="str">
        <f t="shared" si="113"/>
        <v/>
      </c>
      <c r="E800" s="43" t="str">
        <f t="shared" si="114"/>
        <v/>
      </c>
      <c r="F800" s="43" t="str">
        <f t="shared" si="115"/>
        <v/>
      </c>
      <c r="G800" s="44"/>
      <c r="H800" s="43" t="str">
        <f t="shared" si="116"/>
        <v/>
      </c>
      <c r="I800" s="43" t="str">
        <f t="shared" si="117"/>
        <v/>
      </c>
      <c r="J800" s="45" t="str">
        <f t="shared" si="118"/>
        <v/>
      </c>
      <c r="K800" s="43" t="str">
        <f t="shared" si="119"/>
        <v/>
      </c>
      <c r="L800" s="43" t="str">
        <f>IF(A800="","",SUM($K$36:K800))</f>
        <v/>
      </c>
    </row>
    <row r="801" spans="1:12" x14ac:dyDescent="0.2">
      <c r="A801" s="40" t="str">
        <f t="shared" si="110"/>
        <v/>
      </c>
      <c r="B801" s="41" t="str">
        <f t="shared" si="111"/>
        <v/>
      </c>
      <c r="C801" s="42" t="str">
        <f t="shared" si="112"/>
        <v/>
      </c>
      <c r="D801" s="43" t="str">
        <f t="shared" si="113"/>
        <v/>
      </c>
      <c r="E801" s="43" t="str">
        <f t="shared" si="114"/>
        <v/>
      </c>
      <c r="F801" s="43" t="str">
        <f t="shared" si="115"/>
        <v/>
      </c>
      <c r="G801" s="44"/>
      <c r="H801" s="43" t="str">
        <f t="shared" si="116"/>
        <v/>
      </c>
      <c r="I801" s="43" t="str">
        <f t="shared" si="117"/>
        <v/>
      </c>
      <c r="J801" s="45" t="str">
        <f t="shared" si="118"/>
        <v/>
      </c>
      <c r="K801" s="43" t="str">
        <f t="shared" si="119"/>
        <v/>
      </c>
      <c r="L801" s="43" t="str">
        <f>IF(A801="","",SUM($K$36:K801))</f>
        <v/>
      </c>
    </row>
    <row r="802" spans="1:12" x14ac:dyDescent="0.2">
      <c r="A802" s="40" t="str">
        <f t="shared" si="110"/>
        <v/>
      </c>
      <c r="B802" s="41" t="str">
        <f t="shared" si="111"/>
        <v/>
      </c>
      <c r="C802" s="42" t="str">
        <f t="shared" si="112"/>
        <v/>
      </c>
      <c r="D802" s="43" t="str">
        <f t="shared" si="113"/>
        <v/>
      </c>
      <c r="E802" s="43" t="str">
        <f t="shared" si="114"/>
        <v/>
      </c>
      <c r="F802" s="43" t="str">
        <f t="shared" si="115"/>
        <v/>
      </c>
      <c r="G802" s="44"/>
      <c r="H802" s="43" t="str">
        <f t="shared" si="116"/>
        <v/>
      </c>
      <c r="I802" s="43" t="str">
        <f t="shared" si="117"/>
        <v/>
      </c>
      <c r="J802" s="45" t="str">
        <f t="shared" si="118"/>
        <v/>
      </c>
      <c r="K802" s="43" t="str">
        <f t="shared" si="119"/>
        <v/>
      </c>
      <c r="L802" s="43" t="str">
        <f>IF(A802="","",SUM($K$36:K802))</f>
        <v/>
      </c>
    </row>
    <row r="803" spans="1:12" x14ac:dyDescent="0.2">
      <c r="A803" s="40" t="str">
        <f t="shared" si="110"/>
        <v/>
      </c>
      <c r="B803" s="41" t="str">
        <f t="shared" si="111"/>
        <v/>
      </c>
      <c r="C803" s="42" t="str">
        <f t="shared" si="112"/>
        <v/>
      </c>
      <c r="D803" s="43" t="str">
        <f t="shared" si="113"/>
        <v/>
      </c>
      <c r="E803" s="43" t="str">
        <f t="shared" si="114"/>
        <v/>
      </c>
      <c r="F803" s="43" t="str">
        <f t="shared" si="115"/>
        <v/>
      </c>
      <c r="G803" s="44"/>
      <c r="H803" s="43" t="str">
        <f t="shared" si="116"/>
        <v/>
      </c>
      <c r="I803" s="43" t="str">
        <f t="shared" si="117"/>
        <v/>
      </c>
      <c r="J803" s="45" t="str">
        <f t="shared" si="118"/>
        <v/>
      </c>
      <c r="K803" s="43" t="str">
        <f t="shared" si="119"/>
        <v/>
      </c>
      <c r="L803" s="43" t="str">
        <f>IF(A803="","",SUM($K$36:K803))</f>
        <v/>
      </c>
    </row>
    <row r="804" spans="1:12" x14ac:dyDescent="0.2">
      <c r="A804" s="40" t="str">
        <f t="shared" ref="A804:A867" si="120">IF(I803="","",IF(OR(A803&gt;=nper,ROUND(I803,2)&lt;=0),"",A803+1))</f>
        <v/>
      </c>
      <c r="B804" s="41" t="str">
        <f t="shared" ref="B804:B867" si="121">IF(A804="","",IF(OR(periods_per_year=26,periods_per_year=52),IF(periods_per_year=26,IF(A804=1,fpdate,B803+14),IF(periods_per_year=52,IF(A804=1,fpdate,B803+7),"n/a")),IF(periods_per_year=24,DATE(YEAR(fpdate),MONTH(fpdate)+(A804-1)/2+IF(AND(DAY(fpdate)&gt;=15,MOD(A804,2)=0),1,0),IF(MOD(A804,2)=0,IF(DAY(fpdate)&gt;=15,DAY(fpdate)-14,DAY(fpdate)+14),DAY(fpdate))),IF(DAY(DATE(YEAR(fpdate),MONTH(fpdate)+A804-1,DAY(fpdate)))&lt;&gt;DAY(fpdate),DATE(YEAR(fpdate),MONTH(fpdate)+A804,0),DATE(YEAR(fpdate),MONTH(fpdate)+A804-1,DAY(fpdate))))))</f>
        <v/>
      </c>
      <c r="C804" s="42" t="str">
        <f t="shared" ref="C804:C867" si="122">IF(A804="","",IF(variable,IF(A804&lt;$L$6*periods_per_year,start_rate,IF($L$10&gt;=0,MIN($L$7,start_rate+$L$10*ROUNDUP((A804-$L$6*periods_per_year)/$L$9,0)),MAX($L$8,start_rate+$L$10*ROUNDUP((A804-$L$6*periods_per_year)/$L$9,0)))),start_rate))</f>
        <v/>
      </c>
      <c r="D804" s="43" t="str">
        <f t="shared" ref="D804:D867" si="123">IF(A804="","",ROUND((((1+C804/CP)^(CP/periods_per_year))-1)*I803,2))</f>
        <v/>
      </c>
      <c r="E804" s="43" t="str">
        <f t="shared" ref="E804:E867" si="124">IF(A804="","",IF(A804=nper,I803+D804,MIN(I803+D804,IF(C804=C803,E803,IF($D$10="Acc Bi-Weekly",ROUND((-PMT(((1+C804/CP)^(CP/12))-1,(nper-A804+1)*12/26,I803))/2,2),IF($D$10="Acc Weekly",ROUND((-PMT(((1+C804/CP)^(CP/12))-1,(nper-A804+1)*12/52,I803))/4,2),ROUND(-PMT(((1+C804/CP)^(CP/periods_per_year))-1,nper-A804+1,I803),2)))))))</f>
        <v/>
      </c>
      <c r="F804" s="43" t="str">
        <f t="shared" ref="F804:F867" si="125">IF(A804="","",IF(I803&lt;=E804,0,IF(IF(MOD(A804,int)=0,$D$20,0)+E804&gt;=I803+D804,I803+D804-E804,IF(MOD(A804,int)=0,$D$20,0)+IF(IF(MOD(A804,int)=0,$D$20,0)+IF(MOD(A804-$D$23,periods_per_year)=0,$D$22,0)+E804&lt;I803+D804,IF(MOD(A804-$D$23,periods_per_year)=0,$D$22,0),I803+D804-IF(MOD(A804,int)=0,$D$20,0)-E804))))</f>
        <v/>
      </c>
      <c r="G804" s="44"/>
      <c r="H804" s="43" t="str">
        <f t="shared" ref="H804:H867" si="126">IF(A804="","",E804-D804+G804+IF(F804="",0,F804))</f>
        <v/>
      </c>
      <c r="I804" s="43" t="str">
        <f t="shared" ref="I804:I867" si="127">IF(A804="","",I803-H804)</f>
        <v/>
      </c>
      <c r="J804" s="45" t="str">
        <f t="shared" ref="J804:J867" si="128">IF(A804="","",IF(MOD(A804,periods_per_year)=0,A804/periods_per_year,""))</f>
        <v/>
      </c>
      <c r="K804" s="43" t="str">
        <f t="shared" ref="K804:K867" si="129">IF(A804="","",$L$28*D804)</f>
        <v/>
      </c>
      <c r="L804" s="43" t="str">
        <f>IF(A804="","",SUM($K$36:K804))</f>
        <v/>
      </c>
    </row>
    <row r="805" spans="1:12" x14ac:dyDescent="0.2">
      <c r="A805" s="40" t="str">
        <f t="shared" si="120"/>
        <v/>
      </c>
      <c r="B805" s="41" t="str">
        <f t="shared" si="121"/>
        <v/>
      </c>
      <c r="C805" s="42" t="str">
        <f t="shared" si="122"/>
        <v/>
      </c>
      <c r="D805" s="43" t="str">
        <f t="shared" si="123"/>
        <v/>
      </c>
      <c r="E805" s="43" t="str">
        <f t="shared" si="124"/>
        <v/>
      </c>
      <c r="F805" s="43" t="str">
        <f t="shared" si="125"/>
        <v/>
      </c>
      <c r="G805" s="44"/>
      <c r="H805" s="43" t="str">
        <f t="shared" si="126"/>
        <v/>
      </c>
      <c r="I805" s="43" t="str">
        <f t="shared" si="127"/>
        <v/>
      </c>
      <c r="J805" s="45" t="str">
        <f t="shared" si="128"/>
        <v/>
      </c>
      <c r="K805" s="43" t="str">
        <f t="shared" si="129"/>
        <v/>
      </c>
      <c r="L805" s="43" t="str">
        <f>IF(A805="","",SUM($K$36:K805))</f>
        <v/>
      </c>
    </row>
    <row r="806" spans="1:12" x14ac:dyDescent="0.2">
      <c r="A806" s="40" t="str">
        <f t="shared" si="120"/>
        <v/>
      </c>
      <c r="B806" s="41" t="str">
        <f t="shared" si="121"/>
        <v/>
      </c>
      <c r="C806" s="42" t="str">
        <f t="shared" si="122"/>
        <v/>
      </c>
      <c r="D806" s="43" t="str">
        <f t="shared" si="123"/>
        <v/>
      </c>
      <c r="E806" s="43" t="str">
        <f t="shared" si="124"/>
        <v/>
      </c>
      <c r="F806" s="43" t="str">
        <f t="shared" si="125"/>
        <v/>
      </c>
      <c r="G806" s="44"/>
      <c r="H806" s="43" t="str">
        <f t="shared" si="126"/>
        <v/>
      </c>
      <c r="I806" s="43" t="str">
        <f t="shared" si="127"/>
        <v/>
      </c>
      <c r="J806" s="45" t="str">
        <f t="shared" si="128"/>
        <v/>
      </c>
      <c r="K806" s="43" t="str">
        <f t="shared" si="129"/>
        <v/>
      </c>
      <c r="L806" s="43" t="str">
        <f>IF(A806="","",SUM($K$36:K806))</f>
        <v/>
      </c>
    </row>
    <row r="807" spans="1:12" x14ac:dyDescent="0.2">
      <c r="A807" s="40" t="str">
        <f t="shared" si="120"/>
        <v/>
      </c>
      <c r="B807" s="41" t="str">
        <f t="shared" si="121"/>
        <v/>
      </c>
      <c r="C807" s="42" t="str">
        <f t="shared" si="122"/>
        <v/>
      </c>
      <c r="D807" s="43" t="str">
        <f t="shared" si="123"/>
        <v/>
      </c>
      <c r="E807" s="43" t="str">
        <f t="shared" si="124"/>
        <v/>
      </c>
      <c r="F807" s="43" t="str">
        <f t="shared" si="125"/>
        <v/>
      </c>
      <c r="G807" s="44"/>
      <c r="H807" s="43" t="str">
        <f t="shared" si="126"/>
        <v/>
      </c>
      <c r="I807" s="43" t="str">
        <f t="shared" si="127"/>
        <v/>
      </c>
      <c r="J807" s="45" t="str">
        <f t="shared" si="128"/>
        <v/>
      </c>
      <c r="K807" s="43" t="str">
        <f t="shared" si="129"/>
        <v/>
      </c>
      <c r="L807" s="43" t="str">
        <f>IF(A807="","",SUM($K$36:K807))</f>
        <v/>
      </c>
    </row>
    <row r="808" spans="1:12" x14ac:dyDescent="0.2">
      <c r="A808" s="40" t="str">
        <f t="shared" si="120"/>
        <v/>
      </c>
      <c r="B808" s="41" t="str">
        <f t="shared" si="121"/>
        <v/>
      </c>
      <c r="C808" s="42" t="str">
        <f t="shared" si="122"/>
        <v/>
      </c>
      <c r="D808" s="43" t="str">
        <f t="shared" si="123"/>
        <v/>
      </c>
      <c r="E808" s="43" t="str">
        <f t="shared" si="124"/>
        <v/>
      </c>
      <c r="F808" s="43" t="str">
        <f t="shared" si="125"/>
        <v/>
      </c>
      <c r="G808" s="44"/>
      <c r="H808" s="43" t="str">
        <f t="shared" si="126"/>
        <v/>
      </c>
      <c r="I808" s="43" t="str">
        <f t="shared" si="127"/>
        <v/>
      </c>
      <c r="J808" s="45" t="str">
        <f t="shared" si="128"/>
        <v/>
      </c>
      <c r="K808" s="43" t="str">
        <f t="shared" si="129"/>
        <v/>
      </c>
      <c r="L808" s="43" t="str">
        <f>IF(A808="","",SUM($K$36:K808))</f>
        <v/>
      </c>
    </row>
    <row r="809" spans="1:12" x14ac:dyDescent="0.2">
      <c r="A809" s="40" t="str">
        <f t="shared" si="120"/>
        <v/>
      </c>
      <c r="B809" s="41" t="str">
        <f t="shared" si="121"/>
        <v/>
      </c>
      <c r="C809" s="42" t="str">
        <f t="shared" si="122"/>
        <v/>
      </c>
      <c r="D809" s="43" t="str">
        <f t="shared" si="123"/>
        <v/>
      </c>
      <c r="E809" s="43" t="str">
        <f t="shared" si="124"/>
        <v/>
      </c>
      <c r="F809" s="43" t="str">
        <f t="shared" si="125"/>
        <v/>
      </c>
      <c r="G809" s="44"/>
      <c r="H809" s="43" t="str">
        <f t="shared" si="126"/>
        <v/>
      </c>
      <c r="I809" s="43" t="str">
        <f t="shared" si="127"/>
        <v/>
      </c>
      <c r="J809" s="45" t="str">
        <f t="shared" si="128"/>
        <v/>
      </c>
      <c r="K809" s="43" t="str">
        <f t="shared" si="129"/>
        <v/>
      </c>
      <c r="L809" s="43" t="str">
        <f>IF(A809="","",SUM($K$36:K809))</f>
        <v/>
      </c>
    </row>
    <row r="810" spans="1:12" x14ac:dyDescent="0.2">
      <c r="A810" s="40" t="str">
        <f t="shared" si="120"/>
        <v/>
      </c>
      <c r="B810" s="41" t="str">
        <f t="shared" si="121"/>
        <v/>
      </c>
      <c r="C810" s="42" t="str">
        <f t="shared" si="122"/>
        <v/>
      </c>
      <c r="D810" s="43" t="str">
        <f t="shared" si="123"/>
        <v/>
      </c>
      <c r="E810" s="43" t="str">
        <f t="shared" si="124"/>
        <v/>
      </c>
      <c r="F810" s="43" t="str">
        <f t="shared" si="125"/>
        <v/>
      </c>
      <c r="G810" s="44"/>
      <c r="H810" s="43" t="str">
        <f t="shared" si="126"/>
        <v/>
      </c>
      <c r="I810" s="43" t="str">
        <f t="shared" si="127"/>
        <v/>
      </c>
      <c r="J810" s="45" t="str">
        <f t="shared" si="128"/>
        <v/>
      </c>
      <c r="K810" s="43" t="str">
        <f t="shared" si="129"/>
        <v/>
      </c>
      <c r="L810" s="43" t="str">
        <f>IF(A810="","",SUM($K$36:K810))</f>
        <v/>
      </c>
    </row>
    <row r="811" spans="1:12" x14ac:dyDescent="0.2">
      <c r="A811" s="40" t="str">
        <f t="shared" si="120"/>
        <v/>
      </c>
      <c r="B811" s="41" t="str">
        <f t="shared" si="121"/>
        <v/>
      </c>
      <c r="C811" s="42" t="str">
        <f t="shared" si="122"/>
        <v/>
      </c>
      <c r="D811" s="43" t="str">
        <f t="shared" si="123"/>
        <v/>
      </c>
      <c r="E811" s="43" t="str">
        <f t="shared" si="124"/>
        <v/>
      </c>
      <c r="F811" s="43" t="str">
        <f t="shared" si="125"/>
        <v/>
      </c>
      <c r="G811" s="44"/>
      <c r="H811" s="43" t="str">
        <f t="shared" si="126"/>
        <v/>
      </c>
      <c r="I811" s="43" t="str">
        <f t="shared" si="127"/>
        <v/>
      </c>
      <c r="J811" s="45" t="str">
        <f t="shared" si="128"/>
        <v/>
      </c>
      <c r="K811" s="43" t="str">
        <f t="shared" si="129"/>
        <v/>
      </c>
      <c r="L811" s="43" t="str">
        <f>IF(A811="","",SUM($K$36:K811))</f>
        <v/>
      </c>
    </row>
    <row r="812" spans="1:12" x14ac:dyDescent="0.2">
      <c r="A812" s="40" t="str">
        <f t="shared" si="120"/>
        <v/>
      </c>
      <c r="B812" s="41" t="str">
        <f t="shared" si="121"/>
        <v/>
      </c>
      <c r="C812" s="42" t="str">
        <f t="shared" si="122"/>
        <v/>
      </c>
      <c r="D812" s="43" t="str">
        <f t="shared" si="123"/>
        <v/>
      </c>
      <c r="E812" s="43" t="str">
        <f t="shared" si="124"/>
        <v/>
      </c>
      <c r="F812" s="43" t="str">
        <f t="shared" si="125"/>
        <v/>
      </c>
      <c r="G812" s="44"/>
      <c r="H812" s="43" t="str">
        <f t="shared" si="126"/>
        <v/>
      </c>
      <c r="I812" s="43" t="str">
        <f t="shared" si="127"/>
        <v/>
      </c>
      <c r="J812" s="45" t="str">
        <f t="shared" si="128"/>
        <v/>
      </c>
      <c r="K812" s="43" t="str">
        <f t="shared" si="129"/>
        <v/>
      </c>
      <c r="L812" s="43" t="str">
        <f>IF(A812="","",SUM($K$36:K812))</f>
        <v/>
      </c>
    </row>
    <row r="813" spans="1:12" x14ac:dyDescent="0.2">
      <c r="A813" s="40" t="str">
        <f t="shared" si="120"/>
        <v/>
      </c>
      <c r="B813" s="41" t="str">
        <f t="shared" si="121"/>
        <v/>
      </c>
      <c r="C813" s="42" t="str">
        <f t="shared" si="122"/>
        <v/>
      </c>
      <c r="D813" s="43" t="str">
        <f t="shared" si="123"/>
        <v/>
      </c>
      <c r="E813" s="43" t="str">
        <f t="shared" si="124"/>
        <v/>
      </c>
      <c r="F813" s="43" t="str">
        <f t="shared" si="125"/>
        <v/>
      </c>
      <c r="G813" s="44"/>
      <c r="H813" s="43" t="str">
        <f t="shared" si="126"/>
        <v/>
      </c>
      <c r="I813" s="43" t="str">
        <f t="shared" si="127"/>
        <v/>
      </c>
      <c r="J813" s="45" t="str">
        <f t="shared" si="128"/>
        <v/>
      </c>
      <c r="K813" s="43" t="str">
        <f t="shared" si="129"/>
        <v/>
      </c>
      <c r="L813" s="43" t="str">
        <f>IF(A813="","",SUM($K$36:K813))</f>
        <v/>
      </c>
    </row>
    <row r="814" spans="1:12" x14ac:dyDescent="0.2">
      <c r="A814" s="40" t="str">
        <f t="shared" si="120"/>
        <v/>
      </c>
      <c r="B814" s="41" t="str">
        <f t="shared" si="121"/>
        <v/>
      </c>
      <c r="C814" s="42" t="str">
        <f t="shared" si="122"/>
        <v/>
      </c>
      <c r="D814" s="43" t="str">
        <f t="shared" si="123"/>
        <v/>
      </c>
      <c r="E814" s="43" t="str">
        <f t="shared" si="124"/>
        <v/>
      </c>
      <c r="F814" s="43" t="str">
        <f t="shared" si="125"/>
        <v/>
      </c>
      <c r="G814" s="44"/>
      <c r="H814" s="43" t="str">
        <f t="shared" si="126"/>
        <v/>
      </c>
      <c r="I814" s="43" t="str">
        <f t="shared" si="127"/>
        <v/>
      </c>
      <c r="J814" s="45" t="str">
        <f t="shared" si="128"/>
        <v/>
      </c>
      <c r="K814" s="43" t="str">
        <f t="shared" si="129"/>
        <v/>
      </c>
      <c r="L814" s="43" t="str">
        <f>IF(A814="","",SUM($K$36:K814))</f>
        <v/>
      </c>
    </row>
    <row r="815" spans="1:12" x14ac:dyDescent="0.2">
      <c r="A815" s="40" t="str">
        <f t="shared" si="120"/>
        <v/>
      </c>
      <c r="B815" s="41" t="str">
        <f t="shared" si="121"/>
        <v/>
      </c>
      <c r="C815" s="42" t="str">
        <f t="shared" si="122"/>
        <v/>
      </c>
      <c r="D815" s="43" t="str">
        <f t="shared" si="123"/>
        <v/>
      </c>
      <c r="E815" s="43" t="str">
        <f t="shared" si="124"/>
        <v/>
      </c>
      <c r="F815" s="43" t="str">
        <f t="shared" si="125"/>
        <v/>
      </c>
      <c r="G815" s="44"/>
      <c r="H815" s="43" t="str">
        <f t="shared" si="126"/>
        <v/>
      </c>
      <c r="I815" s="43" t="str">
        <f t="shared" si="127"/>
        <v/>
      </c>
      <c r="J815" s="45" t="str">
        <f t="shared" si="128"/>
        <v/>
      </c>
      <c r="K815" s="43" t="str">
        <f t="shared" si="129"/>
        <v/>
      </c>
      <c r="L815" s="43" t="str">
        <f>IF(A815="","",SUM($K$36:K815))</f>
        <v/>
      </c>
    </row>
    <row r="816" spans="1:12" x14ac:dyDescent="0.2">
      <c r="A816" s="40" t="str">
        <f t="shared" si="120"/>
        <v/>
      </c>
      <c r="B816" s="41" t="str">
        <f t="shared" si="121"/>
        <v/>
      </c>
      <c r="C816" s="42" t="str">
        <f t="shared" si="122"/>
        <v/>
      </c>
      <c r="D816" s="43" t="str">
        <f t="shared" si="123"/>
        <v/>
      </c>
      <c r="E816" s="43" t="str">
        <f t="shared" si="124"/>
        <v/>
      </c>
      <c r="F816" s="43" t="str">
        <f t="shared" si="125"/>
        <v/>
      </c>
      <c r="G816" s="44"/>
      <c r="H816" s="43" t="str">
        <f t="shared" si="126"/>
        <v/>
      </c>
      <c r="I816" s="43" t="str">
        <f t="shared" si="127"/>
        <v/>
      </c>
      <c r="J816" s="45" t="str">
        <f t="shared" si="128"/>
        <v/>
      </c>
      <c r="K816" s="43" t="str">
        <f t="shared" si="129"/>
        <v/>
      </c>
      <c r="L816" s="43" t="str">
        <f>IF(A816="","",SUM($K$36:K816))</f>
        <v/>
      </c>
    </row>
    <row r="817" spans="1:12" x14ac:dyDescent="0.2">
      <c r="A817" s="40" t="str">
        <f t="shared" si="120"/>
        <v/>
      </c>
      <c r="B817" s="41" t="str">
        <f t="shared" si="121"/>
        <v/>
      </c>
      <c r="C817" s="42" t="str">
        <f t="shared" si="122"/>
        <v/>
      </c>
      <c r="D817" s="43" t="str">
        <f t="shared" si="123"/>
        <v/>
      </c>
      <c r="E817" s="43" t="str">
        <f t="shared" si="124"/>
        <v/>
      </c>
      <c r="F817" s="43" t="str">
        <f t="shared" si="125"/>
        <v/>
      </c>
      <c r="G817" s="44"/>
      <c r="H817" s="43" t="str">
        <f t="shared" si="126"/>
        <v/>
      </c>
      <c r="I817" s="43" t="str">
        <f t="shared" si="127"/>
        <v/>
      </c>
      <c r="J817" s="45" t="str">
        <f t="shared" si="128"/>
        <v/>
      </c>
      <c r="K817" s="43" t="str">
        <f t="shared" si="129"/>
        <v/>
      </c>
      <c r="L817" s="43" t="str">
        <f>IF(A817="","",SUM($K$36:K817))</f>
        <v/>
      </c>
    </row>
    <row r="818" spans="1:12" x14ac:dyDescent="0.2">
      <c r="A818" s="40" t="str">
        <f t="shared" si="120"/>
        <v/>
      </c>
      <c r="B818" s="41" t="str">
        <f t="shared" si="121"/>
        <v/>
      </c>
      <c r="C818" s="42" t="str">
        <f t="shared" si="122"/>
        <v/>
      </c>
      <c r="D818" s="43" t="str">
        <f t="shared" si="123"/>
        <v/>
      </c>
      <c r="E818" s="43" t="str">
        <f t="shared" si="124"/>
        <v/>
      </c>
      <c r="F818" s="43" t="str">
        <f t="shared" si="125"/>
        <v/>
      </c>
      <c r="G818" s="44"/>
      <c r="H818" s="43" t="str">
        <f t="shared" si="126"/>
        <v/>
      </c>
      <c r="I818" s="43" t="str">
        <f t="shared" si="127"/>
        <v/>
      </c>
      <c r="J818" s="45" t="str">
        <f t="shared" si="128"/>
        <v/>
      </c>
      <c r="K818" s="43" t="str">
        <f t="shared" si="129"/>
        <v/>
      </c>
      <c r="L818" s="43" t="str">
        <f>IF(A818="","",SUM($K$36:K818))</f>
        <v/>
      </c>
    </row>
    <row r="819" spans="1:12" x14ac:dyDescent="0.2">
      <c r="A819" s="40" t="str">
        <f t="shared" si="120"/>
        <v/>
      </c>
      <c r="B819" s="41" t="str">
        <f t="shared" si="121"/>
        <v/>
      </c>
      <c r="C819" s="42" t="str">
        <f t="shared" si="122"/>
        <v/>
      </c>
      <c r="D819" s="43" t="str">
        <f t="shared" si="123"/>
        <v/>
      </c>
      <c r="E819" s="43" t="str">
        <f t="shared" si="124"/>
        <v/>
      </c>
      <c r="F819" s="43" t="str">
        <f t="shared" si="125"/>
        <v/>
      </c>
      <c r="G819" s="44"/>
      <c r="H819" s="43" t="str">
        <f t="shared" si="126"/>
        <v/>
      </c>
      <c r="I819" s="43" t="str">
        <f t="shared" si="127"/>
        <v/>
      </c>
      <c r="J819" s="45" t="str">
        <f t="shared" si="128"/>
        <v/>
      </c>
      <c r="K819" s="43" t="str">
        <f t="shared" si="129"/>
        <v/>
      </c>
      <c r="L819" s="43" t="str">
        <f>IF(A819="","",SUM($K$36:K819))</f>
        <v/>
      </c>
    </row>
    <row r="820" spans="1:12" x14ac:dyDescent="0.2">
      <c r="A820" s="40" t="str">
        <f t="shared" si="120"/>
        <v/>
      </c>
      <c r="B820" s="41" t="str">
        <f t="shared" si="121"/>
        <v/>
      </c>
      <c r="C820" s="42" t="str">
        <f t="shared" si="122"/>
        <v/>
      </c>
      <c r="D820" s="43" t="str">
        <f t="shared" si="123"/>
        <v/>
      </c>
      <c r="E820" s="43" t="str">
        <f t="shared" si="124"/>
        <v/>
      </c>
      <c r="F820" s="43" t="str">
        <f t="shared" si="125"/>
        <v/>
      </c>
      <c r="G820" s="44"/>
      <c r="H820" s="43" t="str">
        <f t="shared" si="126"/>
        <v/>
      </c>
      <c r="I820" s="43" t="str">
        <f t="shared" si="127"/>
        <v/>
      </c>
      <c r="J820" s="45" t="str">
        <f t="shared" si="128"/>
        <v/>
      </c>
      <c r="K820" s="43" t="str">
        <f t="shared" si="129"/>
        <v/>
      </c>
      <c r="L820" s="43" t="str">
        <f>IF(A820="","",SUM($K$36:K820))</f>
        <v/>
      </c>
    </row>
    <row r="821" spans="1:12" x14ac:dyDescent="0.2">
      <c r="A821" s="40" t="str">
        <f t="shared" si="120"/>
        <v/>
      </c>
      <c r="B821" s="41" t="str">
        <f t="shared" si="121"/>
        <v/>
      </c>
      <c r="C821" s="42" t="str">
        <f t="shared" si="122"/>
        <v/>
      </c>
      <c r="D821" s="43" t="str">
        <f t="shared" si="123"/>
        <v/>
      </c>
      <c r="E821" s="43" t="str">
        <f t="shared" si="124"/>
        <v/>
      </c>
      <c r="F821" s="43" t="str">
        <f t="shared" si="125"/>
        <v/>
      </c>
      <c r="G821" s="44"/>
      <c r="H821" s="43" t="str">
        <f t="shared" si="126"/>
        <v/>
      </c>
      <c r="I821" s="43" t="str">
        <f t="shared" si="127"/>
        <v/>
      </c>
      <c r="J821" s="45" t="str">
        <f t="shared" si="128"/>
        <v/>
      </c>
      <c r="K821" s="43" t="str">
        <f t="shared" si="129"/>
        <v/>
      </c>
      <c r="L821" s="43" t="str">
        <f>IF(A821="","",SUM($K$36:K821))</f>
        <v/>
      </c>
    </row>
    <row r="822" spans="1:12" x14ac:dyDescent="0.2">
      <c r="A822" s="40" t="str">
        <f t="shared" si="120"/>
        <v/>
      </c>
      <c r="B822" s="41" t="str">
        <f t="shared" si="121"/>
        <v/>
      </c>
      <c r="C822" s="42" t="str">
        <f t="shared" si="122"/>
        <v/>
      </c>
      <c r="D822" s="43" t="str">
        <f t="shared" si="123"/>
        <v/>
      </c>
      <c r="E822" s="43" t="str">
        <f t="shared" si="124"/>
        <v/>
      </c>
      <c r="F822" s="43" t="str">
        <f t="shared" si="125"/>
        <v/>
      </c>
      <c r="G822" s="44"/>
      <c r="H822" s="43" t="str">
        <f t="shared" si="126"/>
        <v/>
      </c>
      <c r="I822" s="43" t="str">
        <f t="shared" si="127"/>
        <v/>
      </c>
      <c r="J822" s="45" t="str">
        <f t="shared" si="128"/>
        <v/>
      </c>
      <c r="K822" s="43" t="str">
        <f t="shared" si="129"/>
        <v/>
      </c>
      <c r="L822" s="43" t="str">
        <f>IF(A822="","",SUM($K$36:K822))</f>
        <v/>
      </c>
    </row>
    <row r="823" spans="1:12" x14ac:dyDescent="0.2">
      <c r="A823" s="40" t="str">
        <f t="shared" si="120"/>
        <v/>
      </c>
      <c r="B823" s="41" t="str">
        <f t="shared" si="121"/>
        <v/>
      </c>
      <c r="C823" s="42" t="str">
        <f t="shared" si="122"/>
        <v/>
      </c>
      <c r="D823" s="43" t="str">
        <f t="shared" si="123"/>
        <v/>
      </c>
      <c r="E823" s="43" t="str">
        <f t="shared" si="124"/>
        <v/>
      </c>
      <c r="F823" s="43" t="str">
        <f t="shared" si="125"/>
        <v/>
      </c>
      <c r="G823" s="44"/>
      <c r="H823" s="43" t="str">
        <f t="shared" si="126"/>
        <v/>
      </c>
      <c r="I823" s="43" t="str">
        <f t="shared" si="127"/>
        <v/>
      </c>
      <c r="J823" s="45" t="str">
        <f t="shared" si="128"/>
        <v/>
      </c>
      <c r="K823" s="43" t="str">
        <f t="shared" si="129"/>
        <v/>
      </c>
      <c r="L823" s="43" t="str">
        <f>IF(A823="","",SUM($K$36:K823))</f>
        <v/>
      </c>
    </row>
    <row r="824" spans="1:12" x14ac:dyDescent="0.2">
      <c r="A824" s="40" t="str">
        <f t="shared" si="120"/>
        <v/>
      </c>
      <c r="B824" s="41" t="str">
        <f t="shared" si="121"/>
        <v/>
      </c>
      <c r="C824" s="42" t="str">
        <f t="shared" si="122"/>
        <v/>
      </c>
      <c r="D824" s="43" t="str">
        <f t="shared" si="123"/>
        <v/>
      </c>
      <c r="E824" s="43" t="str">
        <f t="shared" si="124"/>
        <v/>
      </c>
      <c r="F824" s="43" t="str">
        <f t="shared" si="125"/>
        <v/>
      </c>
      <c r="G824" s="44"/>
      <c r="H824" s="43" t="str">
        <f t="shared" si="126"/>
        <v/>
      </c>
      <c r="I824" s="43" t="str">
        <f t="shared" si="127"/>
        <v/>
      </c>
      <c r="J824" s="45" t="str">
        <f t="shared" si="128"/>
        <v/>
      </c>
      <c r="K824" s="43" t="str">
        <f t="shared" si="129"/>
        <v/>
      </c>
      <c r="L824" s="43" t="str">
        <f>IF(A824="","",SUM($K$36:K824))</f>
        <v/>
      </c>
    </row>
    <row r="825" spans="1:12" x14ac:dyDescent="0.2">
      <c r="A825" s="40" t="str">
        <f t="shared" si="120"/>
        <v/>
      </c>
      <c r="B825" s="41" t="str">
        <f t="shared" si="121"/>
        <v/>
      </c>
      <c r="C825" s="42" t="str">
        <f t="shared" si="122"/>
        <v/>
      </c>
      <c r="D825" s="43" t="str">
        <f t="shared" si="123"/>
        <v/>
      </c>
      <c r="E825" s="43" t="str">
        <f t="shared" si="124"/>
        <v/>
      </c>
      <c r="F825" s="43" t="str">
        <f t="shared" si="125"/>
        <v/>
      </c>
      <c r="G825" s="44"/>
      <c r="H825" s="43" t="str">
        <f t="shared" si="126"/>
        <v/>
      </c>
      <c r="I825" s="43" t="str">
        <f t="shared" si="127"/>
        <v/>
      </c>
      <c r="J825" s="45" t="str">
        <f t="shared" si="128"/>
        <v/>
      </c>
      <c r="K825" s="43" t="str">
        <f t="shared" si="129"/>
        <v/>
      </c>
      <c r="L825" s="43" t="str">
        <f>IF(A825="","",SUM($K$36:K825))</f>
        <v/>
      </c>
    </row>
    <row r="826" spans="1:12" x14ac:dyDescent="0.2">
      <c r="A826" s="40" t="str">
        <f t="shared" si="120"/>
        <v/>
      </c>
      <c r="B826" s="41" t="str">
        <f t="shared" si="121"/>
        <v/>
      </c>
      <c r="C826" s="42" t="str">
        <f t="shared" si="122"/>
        <v/>
      </c>
      <c r="D826" s="43" t="str">
        <f t="shared" si="123"/>
        <v/>
      </c>
      <c r="E826" s="43" t="str">
        <f t="shared" si="124"/>
        <v/>
      </c>
      <c r="F826" s="43" t="str">
        <f t="shared" si="125"/>
        <v/>
      </c>
      <c r="G826" s="44"/>
      <c r="H826" s="43" t="str">
        <f t="shared" si="126"/>
        <v/>
      </c>
      <c r="I826" s="43" t="str">
        <f t="shared" si="127"/>
        <v/>
      </c>
      <c r="J826" s="45" t="str">
        <f t="shared" si="128"/>
        <v/>
      </c>
      <c r="K826" s="43" t="str">
        <f t="shared" si="129"/>
        <v/>
      </c>
      <c r="L826" s="43" t="str">
        <f>IF(A826="","",SUM($K$36:K826))</f>
        <v/>
      </c>
    </row>
    <row r="827" spans="1:12" x14ac:dyDescent="0.2">
      <c r="A827" s="40" t="str">
        <f t="shared" si="120"/>
        <v/>
      </c>
      <c r="B827" s="41" t="str">
        <f t="shared" si="121"/>
        <v/>
      </c>
      <c r="C827" s="42" t="str">
        <f t="shared" si="122"/>
        <v/>
      </c>
      <c r="D827" s="43" t="str">
        <f t="shared" si="123"/>
        <v/>
      </c>
      <c r="E827" s="43" t="str">
        <f t="shared" si="124"/>
        <v/>
      </c>
      <c r="F827" s="43" t="str">
        <f t="shared" si="125"/>
        <v/>
      </c>
      <c r="G827" s="44"/>
      <c r="H827" s="43" t="str">
        <f t="shared" si="126"/>
        <v/>
      </c>
      <c r="I827" s="43" t="str">
        <f t="shared" si="127"/>
        <v/>
      </c>
      <c r="J827" s="45" t="str">
        <f t="shared" si="128"/>
        <v/>
      </c>
      <c r="K827" s="43" t="str">
        <f t="shared" si="129"/>
        <v/>
      </c>
      <c r="L827" s="43" t="str">
        <f>IF(A827="","",SUM($K$36:K827))</f>
        <v/>
      </c>
    </row>
    <row r="828" spans="1:12" x14ac:dyDescent="0.2">
      <c r="A828" s="40" t="str">
        <f t="shared" si="120"/>
        <v/>
      </c>
      <c r="B828" s="41" t="str">
        <f t="shared" si="121"/>
        <v/>
      </c>
      <c r="C828" s="42" t="str">
        <f t="shared" si="122"/>
        <v/>
      </c>
      <c r="D828" s="43" t="str">
        <f t="shared" si="123"/>
        <v/>
      </c>
      <c r="E828" s="43" t="str">
        <f t="shared" si="124"/>
        <v/>
      </c>
      <c r="F828" s="43" t="str">
        <f t="shared" si="125"/>
        <v/>
      </c>
      <c r="G828" s="44"/>
      <c r="H828" s="43" t="str">
        <f t="shared" si="126"/>
        <v/>
      </c>
      <c r="I828" s="43" t="str">
        <f t="shared" si="127"/>
        <v/>
      </c>
      <c r="J828" s="45" t="str">
        <f t="shared" si="128"/>
        <v/>
      </c>
      <c r="K828" s="43" t="str">
        <f t="shared" si="129"/>
        <v/>
      </c>
      <c r="L828" s="43" t="str">
        <f>IF(A828="","",SUM($K$36:K828))</f>
        <v/>
      </c>
    </row>
    <row r="829" spans="1:12" x14ac:dyDescent="0.2">
      <c r="A829" s="40" t="str">
        <f t="shared" si="120"/>
        <v/>
      </c>
      <c r="B829" s="41" t="str">
        <f t="shared" si="121"/>
        <v/>
      </c>
      <c r="C829" s="42" t="str">
        <f t="shared" si="122"/>
        <v/>
      </c>
      <c r="D829" s="43" t="str">
        <f t="shared" si="123"/>
        <v/>
      </c>
      <c r="E829" s="43" t="str">
        <f t="shared" si="124"/>
        <v/>
      </c>
      <c r="F829" s="43" t="str">
        <f t="shared" si="125"/>
        <v/>
      </c>
      <c r="G829" s="44"/>
      <c r="H829" s="43" t="str">
        <f t="shared" si="126"/>
        <v/>
      </c>
      <c r="I829" s="43" t="str">
        <f t="shared" si="127"/>
        <v/>
      </c>
      <c r="J829" s="45" t="str">
        <f t="shared" si="128"/>
        <v/>
      </c>
      <c r="K829" s="43" t="str">
        <f t="shared" si="129"/>
        <v/>
      </c>
      <c r="L829" s="43" t="str">
        <f>IF(A829="","",SUM($K$36:K829))</f>
        <v/>
      </c>
    </row>
    <row r="830" spans="1:12" x14ac:dyDescent="0.2">
      <c r="A830" s="40" t="str">
        <f t="shared" si="120"/>
        <v/>
      </c>
      <c r="B830" s="41" t="str">
        <f t="shared" si="121"/>
        <v/>
      </c>
      <c r="C830" s="42" t="str">
        <f t="shared" si="122"/>
        <v/>
      </c>
      <c r="D830" s="43" t="str">
        <f t="shared" si="123"/>
        <v/>
      </c>
      <c r="E830" s="43" t="str">
        <f t="shared" si="124"/>
        <v/>
      </c>
      <c r="F830" s="43" t="str">
        <f t="shared" si="125"/>
        <v/>
      </c>
      <c r="G830" s="44"/>
      <c r="H830" s="43" t="str">
        <f t="shared" si="126"/>
        <v/>
      </c>
      <c r="I830" s="43" t="str">
        <f t="shared" si="127"/>
        <v/>
      </c>
      <c r="J830" s="45" t="str">
        <f t="shared" si="128"/>
        <v/>
      </c>
      <c r="K830" s="43" t="str">
        <f t="shared" si="129"/>
        <v/>
      </c>
      <c r="L830" s="43" t="str">
        <f>IF(A830="","",SUM($K$36:K830))</f>
        <v/>
      </c>
    </row>
    <row r="831" spans="1:12" x14ac:dyDescent="0.2">
      <c r="A831" s="40" t="str">
        <f t="shared" si="120"/>
        <v/>
      </c>
      <c r="B831" s="41" t="str">
        <f t="shared" si="121"/>
        <v/>
      </c>
      <c r="C831" s="42" t="str">
        <f t="shared" si="122"/>
        <v/>
      </c>
      <c r="D831" s="43" t="str">
        <f t="shared" si="123"/>
        <v/>
      </c>
      <c r="E831" s="43" t="str">
        <f t="shared" si="124"/>
        <v/>
      </c>
      <c r="F831" s="43" t="str">
        <f t="shared" si="125"/>
        <v/>
      </c>
      <c r="G831" s="44"/>
      <c r="H831" s="43" t="str">
        <f t="shared" si="126"/>
        <v/>
      </c>
      <c r="I831" s="43" t="str">
        <f t="shared" si="127"/>
        <v/>
      </c>
      <c r="J831" s="45" t="str">
        <f t="shared" si="128"/>
        <v/>
      </c>
      <c r="K831" s="43" t="str">
        <f t="shared" si="129"/>
        <v/>
      </c>
      <c r="L831" s="43" t="str">
        <f>IF(A831="","",SUM($K$36:K831))</f>
        <v/>
      </c>
    </row>
    <row r="832" spans="1:12" x14ac:dyDescent="0.2">
      <c r="A832" s="40" t="str">
        <f t="shared" si="120"/>
        <v/>
      </c>
      <c r="B832" s="41" t="str">
        <f t="shared" si="121"/>
        <v/>
      </c>
      <c r="C832" s="42" t="str">
        <f t="shared" si="122"/>
        <v/>
      </c>
      <c r="D832" s="43" t="str">
        <f t="shared" si="123"/>
        <v/>
      </c>
      <c r="E832" s="43" t="str">
        <f t="shared" si="124"/>
        <v/>
      </c>
      <c r="F832" s="43" t="str">
        <f t="shared" si="125"/>
        <v/>
      </c>
      <c r="G832" s="44"/>
      <c r="H832" s="43" t="str">
        <f t="shared" si="126"/>
        <v/>
      </c>
      <c r="I832" s="43" t="str">
        <f t="shared" si="127"/>
        <v/>
      </c>
      <c r="J832" s="45" t="str">
        <f t="shared" si="128"/>
        <v/>
      </c>
      <c r="K832" s="43" t="str">
        <f t="shared" si="129"/>
        <v/>
      </c>
      <c r="L832" s="43" t="str">
        <f>IF(A832="","",SUM($K$36:K832))</f>
        <v/>
      </c>
    </row>
    <row r="833" spans="1:12" x14ac:dyDescent="0.2">
      <c r="A833" s="40" t="str">
        <f t="shared" si="120"/>
        <v/>
      </c>
      <c r="B833" s="41" t="str">
        <f t="shared" si="121"/>
        <v/>
      </c>
      <c r="C833" s="42" t="str">
        <f t="shared" si="122"/>
        <v/>
      </c>
      <c r="D833" s="43" t="str">
        <f t="shared" si="123"/>
        <v/>
      </c>
      <c r="E833" s="43" t="str">
        <f t="shared" si="124"/>
        <v/>
      </c>
      <c r="F833" s="43" t="str">
        <f t="shared" si="125"/>
        <v/>
      </c>
      <c r="G833" s="44"/>
      <c r="H833" s="43" t="str">
        <f t="shared" si="126"/>
        <v/>
      </c>
      <c r="I833" s="43" t="str">
        <f t="shared" si="127"/>
        <v/>
      </c>
      <c r="J833" s="45" t="str">
        <f t="shared" si="128"/>
        <v/>
      </c>
      <c r="K833" s="43" t="str">
        <f t="shared" si="129"/>
        <v/>
      </c>
      <c r="L833" s="43" t="str">
        <f>IF(A833="","",SUM($K$36:K833))</f>
        <v/>
      </c>
    </row>
    <row r="834" spans="1:12" x14ac:dyDescent="0.2">
      <c r="A834" s="40" t="str">
        <f t="shared" si="120"/>
        <v/>
      </c>
      <c r="B834" s="41" t="str">
        <f t="shared" si="121"/>
        <v/>
      </c>
      <c r="C834" s="42" t="str">
        <f t="shared" si="122"/>
        <v/>
      </c>
      <c r="D834" s="43" t="str">
        <f t="shared" si="123"/>
        <v/>
      </c>
      <c r="E834" s="43" t="str">
        <f t="shared" si="124"/>
        <v/>
      </c>
      <c r="F834" s="43" t="str">
        <f t="shared" si="125"/>
        <v/>
      </c>
      <c r="G834" s="44"/>
      <c r="H834" s="43" t="str">
        <f t="shared" si="126"/>
        <v/>
      </c>
      <c r="I834" s="43" t="str">
        <f t="shared" si="127"/>
        <v/>
      </c>
      <c r="J834" s="45" t="str">
        <f t="shared" si="128"/>
        <v/>
      </c>
      <c r="K834" s="43" t="str">
        <f t="shared" si="129"/>
        <v/>
      </c>
      <c r="L834" s="43" t="str">
        <f>IF(A834="","",SUM($K$36:K834))</f>
        <v/>
      </c>
    </row>
    <row r="835" spans="1:12" x14ac:dyDescent="0.2">
      <c r="A835" s="40" t="str">
        <f t="shared" si="120"/>
        <v/>
      </c>
      <c r="B835" s="41" t="str">
        <f t="shared" si="121"/>
        <v/>
      </c>
      <c r="C835" s="42" t="str">
        <f t="shared" si="122"/>
        <v/>
      </c>
      <c r="D835" s="43" t="str">
        <f t="shared" si="123"/>
        <v/>
      </c>
      <c r="E835" s="43" t="str">
        <f t="shared" si="124"/>
        <v/>
      </c>
      <c r="F835" s="43" t="str">
        <f t="shared" si="125"/>
        <v/>
      </c>
      <c r="G835" s="44"/>
      <c r="H835" s="43" t="str">
        <f t="shared" si="126"/>
        <v/>
      </c>
      <c r="I835" s="43" t="str">
        <f t="shared" si="127"/>
        <v/>
      </c>
      <c r="J835" s="45" t="str">
        <f t="shared" si="128"/>
        <v/>
      </c>
      <c r="K835" s="43" t="str">
        <f t="shared" si="129"/>
        <v/>
      </c>
      <c r="L835" s="43" t="str">
        <f>IF(A835="","",SUM($K$36:K835))</f>
        <v/>
      </c>
    </row>
    <row r="836" spans="1:12" x14ac:dyDescent="0.2">
      <c r="A836" s="40" t="str">
        <f t="shared" si="120"/>
        <v/>
      </c>
      <c r="B836" s="41" t="str">
        <f t="shared" si="121"/>
        <v/>
      </c>
      <c r="C836" s="42" t="str">
        <f t="shared" si="122"/>
        <v/>
      </c>
      <c r="D836" s="43" t="str">
        <f t="shared" si="123"/>
        <v/>
      </c>
      <c r="E836" s="43" t="str">
        <f t="shared" si="124"/>
        <v/>
      </c>
      <c r="F836" s="43" t="str">
        <f t="shared" si="125"/>
        <v/>
      </c>
      <c r="G836" s="44"/>
      <c r="H836" s="43" t="str">
        <f t="shared" si="126"/>
        <v/>
      </c>
      <c r="I836" s="43" t="str">
        <f t="shared" si="127"/>
        <v/>
      </c>
      <c r="J836" s="45" t="str">
        <f t="shared" si="128"/>
        <v/>
      </c>
      <c r="K836" s="43" t="str">
        <f t="shared" si="129"/>
        <v/>
      </c>
      <c r="L836" s="43" t="str">
        <f>IF(A836="","",SUM($K$36:K836))</f>
        <v/>
      </c>
    </row>
    <row r="837" spans="1:12" x14ac:dyDescent="0.2">
      <c r="A837" s="40" t="str">
        <f t="shared" si="120"/>
        <v/>
      </c>
      <c r="B837" s="41" t="str">
        <f t="shared" si="121"/>
        <v/>
      </c>
      <c r="C837" s="42" t="str">
        <f t="shared" si="122"/>
        <v/>
      </c>
      <c r="D837" s="43" t="str">
        <f t="shared" si="123"/>
        <v/>
      </c>
      <c r="E837" s="43" t="str">
        <f t="shared" si="124"/>
        <v/>
      </c>
      <c r="F837" s="43" t="str">
        <f t="shared" si="125"/>
        <v/>
      </c>
      <c r="G837" s="44"/>
      <c r="H837" s="43" t="str">
        <f t="shared" si="126"/>
        <v/>
      </c>
      <c r="I837" s="43" t="str">
        <f t="shared" si="127"/>
        <v/>
      </c>
      <c r="J837" s="45" t="str">
        <f t="shared" si="128"/>
        <v/>
      </c>
      <c r="K837" s="43" t="str">
        <f t="shared" si="129"/>
        <v/>
      </c>
      <c r="L837" s="43" t="str">
        <f>IF(A837="","",SUM($K$36:K837))</f>
        <v/>
      </c>
    </row>
    <row r="838" spans="1:12" x14ac:dyDescent="0.2">
      <c r="A838" s="40" t="str">
        <f t="shared" si="120"/>
        <v/>
      </c>
      <c r="B838" s="41" t="str">
        <f t="shared" si="121"/>
        <v/>
      </c>
      <c r="C838" s="42" t="str">
        <f t="shared" si="122"/>
        <v/>
      </c>
      <c r="D838" s="43" t="str">
        <f t="shared" si="123"/>
        <v/>
      </c>
      <c r="E838" s="43" t="str">
        <f t="shared" si="124"/>
        <v/>
      </c>
      <c r="F838" s="43" t="str">
        <f t="shared" si="125"/>
        <v/>
      </c>
      <c r="G838" s="44"/>
      <c r="H838" s="43" t="str">
        <f t="shared" si="126"/>
        <v/>
      </c>
      <c r="I838" s="43" t="str">
        <f t="shared" si="127"/>
        <v/>
      </c>
      <c r="J838" s="45" t="str">
        <f t="shared" si="128"/>
        <v/>
      </c>
      <c r="K838" s="43" t="str">
        <f t="shared" si="129"/>
        <v/>
      </c>
      <c r="L838" s="43" t="str">
        <f>IF(A838="","",SUM($K$36:K838))</f>
        <v/>
      </c>
    </row>
    <row r="839" spans="1:12" x14ac:dyDescent="0.2">
      <c r="A839" s="40" t="str">
        <f t="shared" si="120"/>
        <v/>
      </c>
      <c r="B839" s="41" t="str">
        <f t="shared" si="121"/>
        <v/>
      </c>
      <c r="C839" s="42" t="str">
        <f t="shared" si="122"/>
        <v/>
      </c>
      <c r="D839" s="43" t="str">
        <f t="shared" si="123"/>
        <v/>
      </c>
      <c r="E839" s="43" t="str">
        <f t="shared" si="124"/>
        <v/>
      </c>
      <c r="F839" s="43" t="str">
        <f t="shared" si="125"/>
        <v/>
      </c>
      <c r="G839" s="44"/>
      <c r="H839" s="43" t="str">
        <f t="shared" si="126"/>
        <v/>
      </c>
      <c r="I839" s="43" t="str">
        <f t="shared" si="127"/>
        <v/>
      </c>
      <c r="J839" s="45" t="str">
        <f t="shared" si="128"/>
        <v/>
      </c>
      <c r="K839" s="43" t="str">
        <f t="shared" si="129"/>
        <v/>
      </c>
      <c r="L839" s="43" t="str">
        <f>IF(A839="","",SUM($K$36:K839))</f>
        <v/>
      </c>
    </row>
    <row r="840" spans="1:12" x14ac:dyDescent="0.2">
      <c r="A840" s="40" t="str">
        <f t="shared" si="120"/>
        <v/>
      </c>
      <c r="B840" s="41" t="str">
        <f t="shared" si="121"/>
        <v/>
      </c>
      <c r="C840" s="42" t="str">
        <f t="shared" si="122"/>
        <v/>
      </c>
      <c r="D840" s="43" t="str">
        <f t="shared" si="123"/>
        <v/>
      </c>
      <c r="E840" s="43" t="str">
        <f t="shared" si="124"/>
        <v/>
      </c>
      <c r="F840" s="43" t="str">
        <f t="shared" si="125"/>
        <v/>
      </c>
      <c r="G840" s="44"/>
      <c r="H840" s="43" t="str">
        <f t="shared" si="126"/>
        <v/>
      </c>
      <c r="I840" s="43" t="str">
        <f t="shared" si="127"/>
        <v/>
      </c>
      <c r="J840" s="45" t="str">
        <f t="shared" si="128"/>
        <v/>
      </c>
      <c r="K840" s="43" t="str">
        <f t="shared" si="129"/>
        <v/>
      </c>
      <c r="L840" s="43" t="str">
        <f>IF(A840="","",SUM($K$36:K840))</f>
        <v/>
      </c>
    </row>
    <row r="841" spans="1:12" x14ac:dyDescent="0.2">
      <c r="A841" s="40" t="str">
        <f t="shared" si="120"/>
        <v/>
      </c>
      <c r="B841" s="41" t="str">
        <f t="shared" si="121"/>
        <v/>
      </c>
      <c r="C841" s="42" t="str">
        <f t="shared" si="122"/>
        <v/>
      </c>
      <c r="D841" s="43" t="str">
        <f t="shared" si="123"/>
        <v/>
      </c>
      <c r="E841" s="43" t="str">
        <f t="shared" si="124"/>
        <v/>
      </c>
      <c r="F841" s="43" t="str">
        <f t="shared" si="125"/>
        <v/>
      </c>
      <c r="G841" s="44"/>
      <c r="H841" s="43" t="str">
        <f t="shared" si="126"/>
        <v/>
      </c>
      <c r="I841" s="43" t="str">
        <f t="shared" si="127"/>
        <v/>
      </c>
      <c r="J841" s="45" t="str">
        <f t="shared" si="128"/>
        <v/>
      </c>
      <c r="K841" s="43" t="str">
        <f t="shared" si="129"/>
        <v/>
      </c>
      <c r="L841" s="43" t="str">
        <f>IF(A841="","",SUM($K$36:K841))</f>
        <v/>
      </c>
    </row>
    <row r="842" spans="1:12" x14ac:dyDescent="0.2">
      <c r="A842" s="40" t="str">
        <f t="shared" si="120"/>
        <v/>
      </c>
      <c r="B842" s="41" t="str">
        <f t="shared" si="121"/>
        <v/>
      </c>
      <c r="C842" s="42" t="str">
        <f t="shared" si="122"/>
        <v/>
      </c>
      <c r="D842" s="43" t="str">
        <f t="shared" si="123"/>
        <v/>
      </c>
      <c r="E842" s="43" t="str">
        <f t="shared" si="124"/>
        <v/>
      </c>
      <c r="F842" s="43" t="str">
        <f t="shared" si="125"/>
        <v/>
      </c>
      <c r="G842" s="44"/>
      <c r="H842" s="43" t="str">
        <f t="shared" si="126"/>
        <v/>
      </c>
      <c r="I842" s="43" t="str">
        <f t="shared" si="127"/>
        <v/>
      </c>
      <c r="J842" s="45" t="str">
        <f t="shared" si="128"/>
        <v/>
      </c>
      <c r="K842" s="43" t="str">
        <f t="shared" si="129"/>
        <v/>
      </c>
      <c r="L842" s="43" t="str">
        <f>IF(A842="","",SUM($K$36:K842))</f>
        <v/>
      </c>
    </row>
    <row r="843" spans="1:12" x14ac:dyDescent="0.2">
      <c r="A843" s="40" t="str">
        <f t="shared" si="120"/>
        <v/>
      </c>
      <c r="B843" s="41" t="str">
        <f t="shared" si="121"/>
        <v/>
      </c>
      <c r="C843" s="42" t="str">
        <f t="shared" si="122"/>
        <v/>
      </c>
      <c r="D843" s="43" t="str">
        <f t="shared" si="123"/>
        <v/>
      </c>
      <c r="E843" s="43" t="str">
        <f t="shared" si="124"/>
        <v/>
      </c>
      <c r="F843" s="43" t="str">
        <f t="shared" si="125"/>
        <v/>
      </c>
      <c r="G843" s="44"/>
      <c r="H843" s="43" t="str">
        <f t="shared" si="126"/>
        <v/>
      </c>
      <c r="I843" s="43" t="str">
        <f t="shared" si="127"/>
        <v/>
      </c>
      <c r="J843" s="45" t="str">
        <f t="shared" si="128"/>
        <v/>
      </c>
      <c r="K843" s="43" t="str">
        <f t="shared" si="129"/>
        <v/>
      </c>
      <c r="L843" s="43" t="str">
        <f>IF(A843="","",SUM($K$36:K843))</f>
        <v/>
      </c>
    </row>
    <row r="844" spans="1:12" x14ac:dyDescent="0.2">
      <c r="A844" s="40" t="str">
        <f t="shared" si="120"/>
        <v/>
      </c>
      <c r="B844" s="41" t="str">
        <f t="shared" si="121"/>
        <v/>
      </c>
      <c r="C844" s="42" t="str">
        <f t="shared" si="122"/>
        <v/>
      </c>
      <c r="D844" s="43" t="str">
        <f t="shared" si="123"/>
        <v/>
      </c>
      <c r="E844" s="43" t="str">
        <f t="shared" si="124"/>
        <v/>
      </c>
      <c r="F844" s="43" t="str">
        <f t="shared" si="125"/>
        <v/>
      </c>
      <c r="G844" s="44"/>
      <c r="H844" s="43" t="str">
        <f t="shared" si="126"/>
        <v/>
      </c>
      <c r="I844" s="43" t="str">
        <f t="shared" si="127"/>
        <v/>
      </c>
      <c r="J844" s="45" t="str">
        <f t="shared" si="128"/>
        <v/>
      </c>
      <c r="K844" s="43" t="str">
        <f t="shared" si="129"/>
        <v/>
      </c>
      <c r="L844" s="43" t="str">
        <f>IF(A844="","",SUM($K$36:K844))</f>
        <v/>
      </c>
    </row>
    <row r="845" spans="1:12" x14ac:dyDescent="0.2">
      <c r="A845" s="40" t="str">
        <f t="shared" si="120"/>
        <v/>
      </c>
      <c r="B845" s="41" t="str">
        <f t="shared" si="121"/>
        <v/>
      </c>
      <c r="C845" s="42" t="str">
        <f t="shared" si="122"/>
        <v/>
      </c>
      <c r="D845" s="43" t="str">
        <f t="shared" si="123"/>
        <v/>
      </c>
      <c r="E845" s="43" t="str">
        <f t="shared" si="124"/>
        <v/>
      </c>
      <c r="F845" s="43" t="str">
        <f t="shared" si="125"/>
        <v/>
      </c>
      <c r="G845" s="44"/>
      <c r="H845" s="43" t="str">
        <f t="shared" si="126"/>
        <v/>
      </c>
      <c r="I845" s="43" t="str">
        <f t="shared" si="127"/>
        <v/>
      </c>
      <c r="J845" s="45" t="str">
        <f t="shared" si="128"/>
        <v/>
      </c>
      <c r="K845" s="43" t="str">
        <f t="shared" si="129"/>
        <v/>
      </c>
      <c r="L845" s="43" t="str">
        <f>IF(A845="","",SUM($K$36:K845))</f>
        <v/>
      </c>
    </row>
    <row r="846" spans="1:12" x14ac:dyDescent="0.2">
      <c r="A846" s="40" t="str">
        <f t="shared" si="120"/>
        <v/>
      </c>
      <c r="B846" s="41" t="str">
        <f t="shared" si="121"/>
        <v/>
      </c>
      <c r="C846" s="42" t="str">
        <f t="shared" si="122"/>
        <v/>
      </c>
      <c r="D846" s="43" t="str">
        <f t="shared" si="123"/>
        <v/>
      </c>
      <c r="E846" s="43" t="str">
        <f t="shared" si="124"/>
        <v/>
      </c>
      <c r="F846" s="43" t="str">
        <f t="shared" si="125"/>
        <v/>
      </c>
      <c r="G846" s="44"/>
      <c r="H846" s="43" t="str">
        <f t="shared" si="126"/>
        <v/>
      </c>
      <c r="I846" s="43" t="str">
        <f t="shared" si="127"/>
        <v/>
      </c>
      <c r="J846" s="45" t="str">
        <f t="shared" si="128"/>
        <v/>
      </c>
      <c r="K846" s="43" t="str">
        <f t="shared" si="129"/>
        <v/>
      </c>
      <c r="L846" s="43" t="str">
        <f>IF(A846="","",SUM($K$36:K846))</f>
        <v/>
      </c>
    </row>
    <row r="847" spans="1:12" x14ac:dyDescent="0.2">
      <c r="A847" s="40" t="str">
        <f t="shared" si="120"/>
        <v/>
      </c>
      <c r="B847" s="41" t="str">
        <f t="shared" si="121"/>
        <v/>
      </c>
      <c r="C847" s="42" t="str">
        <f t="shared" si="122"/>
        <v/>
      </c>
      <c r="D847" s="43" t="str">
        <f t="shared" si="123"/>
        <v/>
      </c>
      <c r="E847" s="43" t="str">
        <f t="shared" si="124"/>
        <v/>
      </c>
      <c r="F847" s="43" t="str">
        <f t="shared" si="125"/>
        <v/>
      </c>
      <c r="G847" s="44"/>
      <c r="H847" s="43" t="str">
        <f t="shared" si="126"/>
        <v/>
      </c>
      <c r="I847" s="43" t="str">
        <f t="shared" si="127"/>
        <v/>
      </c>
      <c r="J847" s="45" t="str">
        <f t="shared" si="128"/>
        <v/>
      </c>
      <c r="K847" s="43" t="str">
        <f t="shared" si="129"/>
        <v/>
      </c>
      <c r="L847" s="43" t="str">
        <f>IF(A847="","",SUM($K$36:K847))</f>
        <v/>
      </c>
    </row>
    <row r="848" spans="1:12" x14ac:dyDescent="0.2">
      <c r="A848" s="40" t="str">
        <f t="shared" si="120"/>
        <v/>
      </c>
      <c r="B848" s="41" t="str">
        <f t="shared" si="121"/>
        <v/>
      </c>
      <c r="C848" s="42" t="str">
        <f t="shared" si="122"/>
        <v/>
      </c>
      <c r="D848" s="43" t="str">
        <f t="shared" si="123"/>
        <v/>
      </c>
      <c r="E848" s="43" t="str">
        <f t="shared" si="124"/>
        <v/>
      </c>
      <c r="F848" s="43" t="str">
        <f t="shared" si="125"/>
        <v/>
      </c>
      <c r="G848" s="44"/>
      <c r="H848" s="43" t="str">
        <f t="shared" si="126"/>
        <v/>
      </c>
      <c r="I848" s="43" t="str">
        <f t="shared" si="127"/>
        <v/>
      </c>
      <c r="J848" s="45" t="str">
        <f t="shared" si="128"/>
        <v/>
      </c>
      <c r="K848" s="43" t="str">
        <f t="shared" si="129"/>
        <v/>
      </c>
      <c r="L848" s="43" t="str">
        <f>IF(A848="","",SUM($K$36:K848))</f>
        <v/>
      </c>
    </row>
    <row r="849" spans="1:12" x14ac:dyDescent="0.2">
      <c r="A849" s="40" t="str">
        <f t="shared" si="120"/>
        <v/>
      </c>
      <c r="B849" s="41" t="str">
        <f t="shared" si="121"/>
        <v/>
      </c>
      <c r="C849" s="42" t="str">
        <f t="shared" si="122"/>
        <v/>
      </c>
      <c r="D849" s="43" t="str">
        <f t="shared" si="123"/>
        <v/>
      </c>
      <c r="E849" s="43" t="str">
        <f t="shared" si="124"/>
        <v/>
      </c>
      <c r="F849" s="43" t="str">
        <f t="shared" si="125"/>
        <v/>
      </c>
      <c r="G849" s="44"/>
      <c r="H849" s="43" t="str">
        <f t="shared" si="126"/>
        <v/>
      </c>
      <c r="I849" s="43" t="str">
        <f t="shared" si="127"/>
        <v/>
      </c>
      <c r="J849" s="45" t="str">
        <f t="shared" si="128"/>
        <v/>
      </c>
      <c r="K849" s="43" t="str">
        <f t="shared" si="129"/>
        <v/>
      </c>
      <c r="L849" s="43" t="str">
        <f>IF(A849="","",SUM($K$36:K849))</f>
        <v/>
      </c>
    </row>
    <row r="850" spans="1:12" x14ac:dyDescent="0.2">
      <c r="A850" s="40" t="str">
        <f t="shared" si="120"/>
        <v/>
      </c>
      <c r="B850" s="41" t="str">
        <f t="shared" si="121"/>
        <v/>
      </c>
      <c r="C850" s="42" t="str">
        <f t="shared" si="122"/>
        <v/>
      </c>
      <c r="D850" s="43" t="str">
        <f t="shared" si="123"/>
        <v/>
      </c>
      <c r="E850" s="43" t="str">
        <f t="shared" si="124"/>
        <v/>
      </c>
      <c r="F850" s="43" t="str">
        <f t="shared" si="125"/>
        <v/>
      </c>
      <c r="G850" s="44"/>
      <c r="H850" s="43" t="str">
        <f t="shared" si="126"/>
        <v/>
      </c>
      <c r="I850" s="43" t="str">
        <f t="shared" si="127"/>
        <v/>
      </c>
      <c r="J850" s="45" t="str">
        <f t="shared" si="128"/>
        <v/>
      </c>
      <c r="K850" s="43" t="str">
        <f t="shared" si="129"/>
        <v/>
      </c>
      <c r="L850" s="43" t="str">
        <f>IF(A850="","",SUM($K$36:K850))</f>
        <v/>
      </c>
    </row>
    <row r="851" spans="1:12" x14ac:dyDescent="0.2">
      <c r="A851" s="40" t="str">
        <f t="shared" si="120"/>
        <v/>
      </c>
      <c r="B851" s="41" t="str">
        <f t="shared" si="121"/>
        <v/>
      </c>
      <c r="C851" s="42" t="str">
        <f t="shared" si="122"/>
        <v/>
      </c>
      <c r="D851" s="43" t="str">
        <f t="shared" si="123"/>
        <v/>
      </c>
      <c r="E851" s="43" t="str">
        <f t="shared" si="124"/>
        <v/>
      </c>
      <c r="F851" s="43" t="str">
        <f t="shared" si="125"/>
        <v/>
      </c>
      <c r="G851" s="44"/>
      <c r="H851" s="43" t="str">
        <f t="shared" si="126"/>
        <v/>
      </c>
      <c r="I851" s="43" t="str">
        <f t="shared" si="127"/>
        <v/>
      </c>
      <c r="J851" s="45" t="str">
        <f t="shared" si="128"/>
        <v/>
      </c>
      <c r="K851" s="43" t="str">
        <f t="shared" si="129"/>
        <v/>
      </c>
      <c r="L851" s="43" t="str">
        <f>IF(A851="","",SUM($K$36:K851))</f>
        <v/>
      </c>
    </row>
    <row r="852" spans="1:12" x14ac:dyDescent="0.2">
      <c r="A852" s="40" t="str">
        <f t="shared" si="120"/>
        <v/>
      </c>
      <c r="B852" s="41" t="str">
        <f t="shared" si="121"/>
        <v/>
      </c>
      <c r="C852" s="42" t="str">
        <f t="shared" si="122"/>
        <v/>
      </c>
      <c r="D852" s="43" t="str">
        <f t="shared" si="123"/>
        <v/>
      </c>
      <c r="E852" s="43" t="str">
        <f t="shared" si="124"/>
        <v/>
      </c>
      <c r="F852" s="43" t="str">
        <f t="shared" si="125"/>
        <v/>
      </c>
      <c r="G852" s="44"/>
      <c r="H852" s="43" t="str">
        <f t="shared" si="126"/>
        <v/>
      </c>
      <c r="I852" s="43" t="str">
        <f t="shared" si="127"/>
        <v/>
      </c>
      <c r="J852" s="45" t="str">
        <f t="shared" si="128"/>
        <v/>
      </c>
      <c r="K852" s="43" t="str">
        <f t="shared" si="129"/>
        <v/>
      </c>
      <c r="L852" s="43" t="str">
        <f>IF(A852="","",SUM($K$36:K852))</f>
        <v/>
      </c>
    </row>
    <row r="853" spans="1:12" x14ac:dyDescent="0.2">
      <c r="A853" s="40" t="str">
        <f t="shared" si="120"/>
        <v/>
      </c>
      <c r="B853" s="41" t="str">
        <f t="shared" si="121"/>
        <v/>
      </c>
      <c r="C853" s="42" t="str">
        <f t="shared" si="122"/>
        <v/>
      </c>
      <c r="D853" s="43" t="str">
        <f t="shared" si="123"/>
        <v/>
      </c>
      <c r="E853" s="43" t="str">
        <f t="shared" si="124"/>
        <v/>
      </c>
      <c r="F853" s="43" t="str">
        <f t="shared" si="125"/>
        <v/>
      </c>
      <c r="G853" s="44"/>
      <c r="H853" s="43" t="str">
        <f t="shared" si="126"/>
        <v/>
      </c>
      <c r="I853" s="43" t="str">
        <f t="shared" si="127"/>
        <v/>
      </c>
      <c r="J853" s="45" t="str">
        <f t="shared" si="128"/>
        <v/>
      </c>
      <c r="K853" s="43" t="str">
        <f t="shared" si="129"/>
        <v/>
      </c>
      <c r="L853" s="43" t="str">
        <f>IF(A853="","",SUM($K$36:K853))</f>
        <v/>
      </c>
    </row>
    <row r="854" spans="1:12" x14ac:dyDescent="0.2">
      <c r="A854" s="40" t="str">
        <f t="shared" si="120"/>
        <v/>
      </c>
      <c r="B854" s="41" t="str">
        <f t="shared" si="121"/>
        <v/>
      </c>
      <c r="C854" s="42" t="str">
        <f t="shared" si="122"/>
        <v/>
      </c>
      <c r="D854" s="43" t="str">
        <f t="shared" si="123"/>
        <v/>
      </c>
      <c r="E854" s="43" t="str">
        <f t="shared" si="124"/>
        <v/>
      </c>
      <c r="F854" s="43" t="str">
        <f t="shared" si="125"/>
        <v/>
      </c>
      <c r="G854" s="44"/>
      <c r="H854" s="43" t="str">
        <f t="shared" si="126"/>
        <v/>
      </c>
      <c r="I854" s="43" t="str">
        <f t="shared" si="127"/>
        <v/>
      </c>
      <c r="J854" s="45" t="str">
        <f t="shared" si="128"/>
        <v/>
      </c>
      <c r="K854" s="43" t="str">
        <f t="shared" si="129"/>
        <v/>
      </c>
      <c r="L854" s="43" t="str">
        <f>IF(A854="","",SUM($K$36:K854))</f>
        <v/>
      </c>
    </row>
    <row r="855" spans="1:12" x14ac:dyDescent="0.2">
      <c r="A855" s="40" t="str">
        <f t="shared" si="120"/>
        <v/>
      </c>
      <c r="B855" s="41" t="str">
        <f t="shared" si="121"/>
        <v/>
      </c>
      <c r="C855" s="42" t="str">
        <f t="shared" si="122"/>
        <v/>
      </c>
      <c r="D855" s="43" t="str">
        <f t="shared" si="123"/>
        <v/>
      </c>
      <c r="E855" s="43" t="str">
        <f t="shared" si="124"/>
        <v/>
      </c>
      <c r="F855" s="43" t="str">
        <f t="shared" si="125"/>
        <v/>
      </c>
      <c r="G855" s="44"/>
      <c r="H855" s="43" t="str">
        <f t="shared" si="126"/>
        <v/>
      </c>
      <c r="I855" s="43" t="str">
        <f t="shared" si="127"/>
        <v/>
      </c>
      <c r="J855" s="45" t="str">
        <f t="shared" si="128"/>
        <v/>
      </c>
      <c r="K855" s="43" t="str">
        <f t="shared" si="129"/>
        <v/>
      </c>
      <c r="L855" s="43" t="str">
        <f>IF(A855="","",SUM($K$36:K855))</f>
        <v/>
      </c>
    </row>
    <row r="856" spans="1:12" x14ac:dyDescent="0.2">
      <c r="A856" s="40" t="str">
        <f t="shared" si="120"/>
        <v/>
      </c>
      <c r="B856" s="41" t="str">
        <f t="shared" si="121"/>
        <v/>
      </c>
      <c r="C856" s="42" t="str">
        <f t="shared" si="122"/>
        <v/>
      </c>
      <c r="D856" s="43" t="str">
        <f t="shared" si="123"/>
        <v/>
      </c>
      <c r="E856" s="43" t="str">
        <f t="shared" si="124"/>
        <v/>
      </c>
      <c r="F856" s="43" t="str">
        <f t="shared" si="125"/>
        <v/>
      </c>
      <c r="G856" s="44"/>
      <c r="H856" s="43" t="str">
        <f t="shared" si="126"/>
        <v/>
      </c>
      <c r="I856" s="43" t="str">
        <f t="shared" si="127"/>
        <v/>
      </c>
      <c r="J856" s="45" t="str">
        <f t="shared" si="128"/>
        <v/>
      </c>
      <c r="K856" s="43" t="str">
        <f t="shared" si="129"/>
        <v/>
      </c>
      <c r="L856" s="43" t="str">
        <f>IF(A856="","",SUM($K$36:K856))</f>
        <v/>
      </c>
    </row>
    <row r="857" spans="1:12" x14ac:dyDescent="0.2">
      <c r="A857" s="40" t="str">
        <f t="shared" si="120"/>
        <v/>
      </c>
      <c r="B857" s="41" t="str">
        <f t="shared" si="121"/>
        <v/>
      </c>
      <c r="C857" s="42" t="str">
        <f t="shared" si="122"/>
        <v/>
      </c>
      <c r="D857" s="43" t="str">
        <f t="shared" si="123"/>
        <v/>
      </c>
      <c r="E857" s="43" t="str">
        <f t="shared" si="124"/>
        <v/>
      </c>
      <c r="F857" s="43" t="str">
        <f t="shared" si="125"/>
        <v/>
      </c>
      <c r="G857" s="44"/>
      <c r="H857" s="43" t="str">
        <f t="shared" si="126"/>
        <v/>
      </c>
      <c r="I857" s="43" t="str">
        <f t="shared" si="127"/>
        <v/>
      </c>
      <c r="J857" s="45" t="str">
        <f t="shared" si="128"/>
        <v/>
      </c>
      <c r="K857" s="43" t="str">
        <f t="shared" si="129"/>
        <v/>
      </c>
      <c r="L857" s="43" t="str">
        <f>IF(A857="","",SUM($K$36:K857))</f>
        <v/>
      </c>
    </row>
    <row r="858" spans="1:12" x14ac:dyDescent="0.2">
      <c r="A858" s="40" t="str">
        <f t="shared" si="120"/>
        <v/>
      </c>
      <c r="B858" s="41" t="str">
        <f t="shared" si="121"/>
        <v/>
      </c>
      <c r="C858" s="42" t="str">
        <f t="shared" si="122"/>
        <v/>
      </c>
      <c r="D858" s="43" t="str">
        <f t="shared" si="123"/>
        <v/>
      </c>
      <c r="E858" s="43" t="str">
        <f t="shared" si="124"/>
        <v/>
      </c>
      <c r="F858" s="43" t="str">
        <f t="shared" si="125"/>
        <v/>
      </c>
      <c r="G858" s="44"/>
      <c r="H858" s="43" t="str">
        <f t="shared" si="126"/>
        <v/>
      </c>
      <c r="I858" s="43" t="str">
        <f t="shared" si="127"/>
        <v/>
      </c>
      <c r="J858" s="45" t="str">
        <f t="shared" si="128"/>
        <v/>
      </c>
      <c r="K858" s="43" t="str">
        <f t="shared" si="129"/>
        <v/>
      </c>
      <c r="L858" s="43" t="str">
        <f>IF(A858="","",SUM($K$36:K858))</f>
        <v/>
      </c>
    </row>
    <row r="859" spans="1:12" x14ac:dyDescent="0.2">
      <c r="A859" s="40" t="str">
        <f t="shared" si="120"/>
        <v/>
      </c>
      <c r="B859" s="41" t="str">
        <f t="shared" si="121"/>
        <v/>
      </c>
      <c r="C859" s="42" t="str">
        <f t="shared" si="122"/>
        <v/>
      </c>
      <c r="D859" s="43" t="str">
        <f t="shared" si="123"/>
        <v/>
      </c>
      <c r="E859" s="43" t="str">
        <f t="shared" si="124"/>
        <v/>
      </c>
      <c r="F859" s="43" t="str">
        <f t="shared" si="125"/>
        <v/>
      </c>
      <c r="G859" s="44"/>
      <c r="H859" s="43" t="str">
        <f t="shared" si="126"/>
        <v/>
      </c>
      <c r="I859" s="43" t="str">
        <f t="shared" si="127"/>
        <v/>
      </c>
      <c r="J859" s="45" t="str">
        <f t="shared" si="128"/>
        <v/>
      </c>
      <c r="K859" s="43" t="str">
        <f t="shared" si="129"/>
        <v/>
      </c>
      <c r="L859" s="43" t="str">
        <f>IF(A859="","",SUM($K$36:K859))</f>
        <v/>
      </c>
    </row>
    <row r="860" spans="1:12" x14ac:dyDescent="0.2">
      <c r="A860" s="40" t="str">
        <f t="shared" si="120"/>
        <v/>
      </c>
      <c r="B860" s="41" t="str">
        <f t="shared" si="121"/>
        <v/>
      </c>
      <c r="C860" s="42" t="str">
        <f t="shared" si="122"/>
        <v/>
      </c>
      <c r="D860" s="43" t="str">
        <f t="shared" si="123"/>
        <v/>
      </c>
      <c r="E860" s="43" t="str">
        <f t="shared" si="124"/>
        <v/>
      </c>
      <c r="F860" s="43" t="str">
        <f t="shared" si="125"/>
        <v/>
      </c>
      <c r="G860" s="44"/>
      <c r="H860" s="43" t="str">
        <f t="shared" si="126"/>
        <v/>
      </c>
      <c r="I860" s="43" t="str">
        <f t="shared" si="127"/>
        <v/>
      </c>
      <c r="J860" s="45" t="str">
        <f t="shared" si="128"/>
        <v/>
      </c>
      <c r="K860" s="43" t="str">
        <f t="shared" si="129"/>
        <v/>
      </c>
      <c r="L860" s="43" t="str">
        <f>IF(A860="","",SUM($K$36:K860))</f>
        <v/>
      </c>
    </row>
    <row r="861" spans="1:12" x14ac:dyDescent="0.2">
      <c r="A861" s="40" t="str">
        <f t="shared" si="120"/>
        <v/>
      </c>
      <c r="B861" s="41" t="str">
        <f t="shared" si="121"/>
        <v/>
      </c>
      <c r="C861" s="42" t="str">
        <f t="shared" si="122"/>
        <v/>
      </c>
      <c r="D861" s="43" t="str">
        <f t="shared" si="123"/>
        <v/>
      </c>
      <c r="E861" s="43" t="str">
        <f t="shared" si="124"/>
        <v/>
      </c>
      <c r="F861" s="43" t="str">
        <f t="shared" si="125"/>
        <v/>
      </c>
      <c r="G861" s="44"/>
      <c r="H861" s="43" t="str">
        <f t="shared" si="126"/>
        <v/>
      </c>
      <c r="I861" s="43" t="str">
        <f t="shared" si="127"/>
        <v/>
      </c>
      <c r="J861" s="45" t="str">
        <f t="shared" si="128"/>
        <v/>
      </c>
      <c r="K861" s="43" t="str">
        <f t="shared" si="129"/>
        <v/>
      </c>
      <c r="L861" s="43" t="str">
        <f>IF(A861="","",SUM($K$36:K861))</f>
        <v/>
      </c>
    </row>
    <row r="862" spans="1:12" x14ac:dyDescent="0.2">
      <c r="A862" s="40" t="str">
        <f t="shared" si="120"/>
        <v/>
      </c>
      <c r="B862" s="41" t="str">
        <f t="shared" si="121"/>
        <v/>
      </c>
      <c r="C862" s="42" t="str">
        <f t="shared" si="122"/>
        <v/>
      </c>
      <c r="D862" s="43" t="str">
        <f t="shared" si="123"/>
        <v/>
      </c>
      <c r="E862" s="43" t="str">
        <f t="shared" si="124"/>
        <v/>
      </c>
      <c r="F862" s="43" t="str">
        <f t="shared" si="125"/>
        <v/>
      </c>
      <c r="G862" s="44"/>
      <c r="H862" s="43" t="str">
        <f t="shared" si="126"/>
        <v/>
      </c>
      <c r="I862" s="43" t="str">
        <f t="shared" si="127"/>
        <v/>
      </c>
      <c r="J862" s="45" t="str">
        <f t="shared" si="128"/>
        <v/>
      </c>
      <c r="K862" s="43" t="str">
        <f t="shared" si="129"/>
        <v/>
      </c>
      <c r="L862" s="43" t="str">
        <f>IF(A862="","",SUM($K$36:K862))</f>
        <v/>
      </c>
    </row>
    <row r="863" spans="1:12" x14ac:dyDescent="0.2">
      <c r="A863" s="40" t="str">
        <f t="shared" si="120"/>
        <v/>
      </c>
      <c r="B863" s="41" t="str">
        <f t="shared" si="121"/>
        <v/>
      </c>
      <c r="C863" s="42" t="str">
        <f t="shared" si="122"/>
        <v/>
      </c>
      <c r="D863" s="43" t="str">
        <f t="shared" si="123"/>
        <v/>
      </c>
      <c r="E863" s="43" t="str">
        <f t="shared" si="124"/>
        <v/>
      </c>
      <c r="F863" s="43" t="str">
        <f t="shared" si="125"/>
        <v/>
      </c>
      <c r="G863" s="44"/>
      <c r="H863" s="43" t="str">
        <f t="shared" si="126"/>
        <v/>
      </c>
      <c r="I863" s="43" t="str">
        <f t="shared" si="127"/>
        <v/>
      </c>
      <c r="J863" s="45" t="str">
        <f t="shared" si="128"/>
        <v/>
      </c>
      <c r="K863" s="43" t="str">
        <f t="shared" si="129"/>
        <v/>
      </c>
      <c r="L863" s="43" t="str">
        <f>IF(A863="","",SUM($K$36:K863))</f>
        <v/>
      </c>
    </row>
    <row r="864" spans="1:12" x14ac:dyDescent="0.2">
      <c r="A864" s="40" t="str">
        <f t="shared" si="120"/>
        <v/>
      </c>
      <c r="B864" s="41" t="str">
        <f t="shared" si="121"/>
        <v/>
      </c>
      <c r="C864" s="42" t="str">
        <f t="shared" si="122"/>
        <v/>
      </c>
      <c r="D864" s="43" t="str">
        <f t="shared" si="123"/>
        <v/>
      </c>
      <c r="E864" s="43" t="str">
        <f t="shared" si="124"/>
        <v/>
      </c>
      <c r="F864" s="43" t="str">
        <f t="shared" si="125"/>
        <v/>
      </c>
      <c r="G864" s="44"/>
      <c r="H864" s="43" t="str">
        <f t="shared" si="126"/>
        <v/>
      </c>
      <c r="I864" s="43" t="str">
        <f t="shared" si="127"/>
        <v/>
      </c>
      <c r="J864" s="45" t="str">
        <f t="shared" si="128"/>
        <v/>
      </c>
      <c r="K864" s="43" t="str">
        <f t="shared" si="129"/>
        <v/>
      </c>
      <c r="L864" s="43" t="str">
        <f>IF(A864="","",SUM($K$36:K864))</f>
        <v/>
      </c>
    </row>
    <row r="865" spans="1:12" x14ac:dyDescent="0.2">
      <c r="A865" s="40" t="str">
        <f t="shared" si="120"/>
        <v/>
      </c>
      <c r="B865" s="41" t="str">
        <f t="shared" si="121"/>
        <v/>
      </c>
      <c r="C865" s="42" t="str">
        <f t="shared" si="122"/>
        <v/>
      </c>
      <c r="D865" s="43" t="str">
        <f t="shared" si="123"/>
        <v/>
      </c>
      <c r="E865" s="43" t="str">
        <f t="shared" si="124"/>
        <v/>
      </c>
      <c r="F865" s="43" t="str">
        <f t="shared" si="125"/>
        <v/>
      </c>
      <c r="G865" s="44"/>
      <c r="H865" s="43" t="str">
        <f t="shared" si="126"/>
        <v/>
      </c>
      <c r="I865" s="43" t="str">
        <f t="shared" si="127"/>
        <v/>
      </c>
      <c r="J865" s="45" t="str">
        <f t="shared" si="128"/>
        <v/>
      </c>
      <c r="K865" s="43" t="str">
        <f t="shared" si="129"/>
        <v/>
      </c>
      <c r="L865" s="43" t="str">
        <f>IF(A865="","",SUM($K$36:K865))</f>
        <v/>
      </c>
    </row>
    <row r="866" spans="1:12" x14ac:dyDescent="0.2">
      <c r="A866" s="40" t="str">
        <f t="shared" si="120"/>
        <v/>
      </c>
      <c r="B866" s="41" t="str">
        <f t="shared" si="121"/>
        <v/>
      </c>
      <c r="C866" s="42" t="str">
        <f t="shared" si="122"/>
        <v/>
      </c>
      <c r="D866" s="43" t="str">
        <f t="shared" si="123"/>
        <v/>
      </c>
      <c r="E866" s="43" t="str">
        <f t="shared" si="124"/>
        <v/>
      </c>
      <c r="F866" s="43" t="str">
        <f t="shared" si="125"/>
        <v/>
      </c>
      <c r="G866" s="44"/>
      <c r="H866" s="43" t="str">
        <f t="shared" si="126"/>
        <v/>
      </c>
      <c r="I866" s="43" t="str">
        <f t="shared" si="127"/>
        <v/>
      </c>
      <c r="J866" s="45" t="str">
        <f t="shared" si="128"/>
        <v/>
      </c>
      <c r="K866" s="43" t="str">
        <f t="shared" si="129"/>
        <v/>
      </c>
      <c r="L866" s="43" t="str">
        <f>IF(A866="","",SUM($K$36:K866))</f>
        <v/>
      </c>
    </row>
    <row r="867" spans="1:12" x14ac:dyDescent="0.2">
      <c r="A867" s="40" t="str">
        <f t="shared" si="120"/>
        <v/>
      </c>
      <c r="B867" s="41" t="str">
        <f t="shared" si="121"/>
        <v/>
      </c>
      <c r="C867" s="42" t="str">
        <f t="shared" si="122"/>
        <v/>
      </c>
      <c r="D867" s="43" t="str">
        <f t="shared" si="123"/>
        <v/>
      </c>
      <c r="E867" s="43" t="str">
        <f t="shared" si="124"/>
        <v/>
      </c>
      <c r="F867" s="43" t="str">
        <f t="shared" si="125"/>
        <v/>
      </c>
      <c r="G867" s="44"/>
      <c r="H867" s="43" t="str">
        <f t="shared" si="126"/>
        <v/>
      </c>
      <c r="I867" s="43" t="str">
        <f t="shared" si="127"/>
        <v/>
      </c>
      <c r="J867" s="45" t="str">
        <f t="shared" si="128"/>
        <v/>
      </c>
      <c r="K867" s="43" t="str">
        <f t="shared" si="129"/>
        <v/>
      </c>
      <c r="L867" s="43" t="str">
        <f>IF(A867="","",SUM($K$36:K867))</f>
        <v/>
      </c>
    </row>
    <row r="868" spans="1:12" x14ac:dyDescent="0.2">
      <c r="A868" s="40" t="str">
        <f t="shared" ref="A868:A931" si="130">IF(I867="","",IF(OR(A867&gt;=nper,ROUND(I867,2)&lt;=0),"",A867+1))</f>
        <v/>
      </c>
      <c r="B868" s="41" t="str">
        <f t="shared" ref="B868:B931" si="131">IF(A868="","",IF(OR(periods_per_year=26,periods_per_year=52),IF(periods_per_year=26,IF(A868=1,fpdate,B867+14),IF(periods_per_year=52,IF(A868=1,fpdate,B867+7),"n/a")),IF(periods_per_year=24,DATE(YEAR(fpdate),MONTH(fpdate)+(A868-1)/2+IF(AND(DAY(fpdate)&gt;=15,MOD(A868,2)=0),1,0),IF(MOD(A868,2)=0,IF(DAY(fpdate)&gt;=15,DAY(fpdate)-14,DAY(fpdate)+14),DAY(fpdate))),IF(DAY(DATE(YEAR(fpdate),MONTH(fpdate)+A868-1,DAY(fpdate)))&lt;&gt;DAY(fpdate),DATE(YEAR(fpdate),MONTH(fpdate)+A868,0),DATE(YEAR(fpdate),MONTH(fpdate)+A868-1,DAY(fpdate))))))</f>
        <v/>
      </c>
      <c r="C868" s="42" t="str">
        <f t="shared" ref="C868:C931" si="132">IF(A868="","",IF(variable,IF(A868&lt;$L$6*periods_per_year,start_rate,IF($L$10&gt;=0,MIN($L$7,start_rate+$L$10*ROUNDUP((A868-$L$6*periods_per_year)/$L$9,0)),MAX($L$8,start_rate+$L$10*ROUNDUP((A868-$L$6*periods_per_year)/$L$9,0)))),start_rate))</f>
        <v/>
      </c>
      <c r="D868" s="43" t="str">
        <f t="shared" ref="D868:D931" si="133">IF(A868="","",ROUND((((1+C868/CP)^(CP/periods_per_year))-1)*I867,2))</f>
        <v/>
      </c>
      <c r="E868" s="43" t="str">
        <f t="shared" ref="E868:E931" si="134">IF(A868="","",IF(A868=nper,I867+D868,MIN(I867+D868,IF(C868=C867,E867,IF($D$10="Acc Bi-Weekly",ROUND((-PMT(((1+C868/CP)^(CP/12))-1,(nper-A868+1)*12/26,I867))/2,2),IF($D$10="Acc Weekly",ROUND((-PMT(((1+C868/CP)^(CP/12))-1,(nper-A868+1)*12/52,I867))/4,2),ROUND(-PMT(((1+C868/CP)^(CP/periods_per_year))-1,nper-A868+1,I867),2)))))))</f>
        <v/>
      </c>
      <c r="F868" s="43" t="str">
        <f t="shared" ref="F868:F931" si="135">IF(A868="","",IF(I867&lt;=E868,0,IF(IF(MOD(A868,int)=0,$D$20,0)+E868&gt;=I867+D868,I867+D868-E868,IF(MOD(A868,int)=0,$D$20,0)+IF(IF(MOD(A868,int)=0,$D$20,0)+IF(MOD(A868-$D$23,periods_per_year)=0,$D$22,0)+E868&lt;I867+D868,IF(MOD(A868-$D$23,periods_per_year)=0,$D$22,0),I867+D868-IF(MOD(A868,int)=0,$D$20,0)-E868))))</f>
        <v/>
      </c>
      <c r="G868" s="44"/>
      <c r="H868" s="43" t="str">
        <f t="shared" ref="H868:H931" si="136">IF(A868="","",E868-D868+G868+IF(F868="",0,F868))</f>
        <v/>
      </c>
      <c r="I868" s="43" t="str">
        <f t="shared" ref="I868:I931" si="137">IF(A868="","",I867-H868)</f>
        <v/>
      </c>
      <c r="J868" s="45" t="str">
        <f t="shared" ref="J868:J931" si="138">IF(A868="","",IF(MOD(A868,periods_per_year)=0,A868/periods_per_year,""))</f>
        <v/>
      </c>
      <c r="K868" s="43" t="str">
        <f t="shared" ref="K868:K931" si="139">IF(A868="","",$L$28*D868)</f>
        <v/>
      </c>
      <c r="L868" s="43" t="str">
        <f>IF(A868="","",SUM($K$36:K868))</f>
        <v/>
      </c>
    </row>
    <row r="869" spans="1:12" x14ac:dyDescent="0.2">
      <c r="A869" s="40" t="str">
        <f t="shared" si="130"/>
        <v/>
      </c>
      <c r="B869" s="41" t="str">
        <f t="shared" si="131"/>
        <v/>
      </c>
      <c r="C869" s="42" t="str">
        <f t="shared" si="132"/>
        <v/>
      </c>
      <c r="D869" s="43" t="str">
        <f t="shared" si="133"/>
        <v/>
      </c>
      <c r="E869" s="43" t="str">
        <f t="shared" si="134"/>
        <v/>
      </c>
      <c r="F869" s="43" t="str">
        <f t="shared" si="135"/>
        <v/>
      </c>
      <c r="G869" s="44"/>
      <c r="H869" s="43" t="str">
        <f t="shared" si="136"/>
        <v/>
      </c>
      <c r="I869" s="43" t="str">
        <f t="shared" si="137"/>
        <v/>
      </c>
      <c r="J869" s="45" t="str">
        <f t="shared" si="138"/>
        <v/>
      </c>
      <c r="K869" s="43" t="str">
        <f t="shared" si="139"/>
        <v/>
      </c>
      <c r="L869" s="43" t="str">
        <f>IF(A869="","",SUM($K$36:K869))</f>
        <v/>
      </c>
    </row>
    <row r="870" spans="1:12" x14ac:dyDescent="0.2">
      <c r="A870" s="40" t="str">
        <f t="shared" si="130"/>
        <v/>
      </c>
      <c r="B870" s="41" t="str">
        <f t="shared" si="131"/>
        <v/>
      </c>
      <c r="C870" s="42" t="str">
        <f t="shared" si="132"/>
        <v/>
      </c>
      <c r="D870" s="43" t="str">
        <f t="shared" si="133"/>
        <v/>
      </c>
      <c r="E870" s="43" t="str">
        <f t="shared" si="134"/>
        <v/>
      </c>
      <c r="F870" s="43" t="str">
        <f t="shared" si="135"/>
        <v/>
      </c>
      <c r="G870" s="44"/>
      <c r="H870" s="43" t="str">
        <f t="shared" si="136"/>
        <v/>
      </c>
      <c r="I870" s="43" t="str">
        <f t="shared" si="137"/>
        <v/>
      </c>
      <c r="J870" s="45" t="str">
        <f t="shared" si="138"/>
        <v/>
      </c>
      <c r="K870" s="43" t="str">
        <f t="shared" si="139"/>
        <v/>
      </c>
      <c r="L870" s="43" t="str">
        <f>IF(A870="","",SUM($K$36:K870))</f>
        <v/>
      </c>
    </row>
    <row r="871" spans="1:12" x14ac:dyDescent="0.2">
      <c r="A871" s="40" t="str">
        <f t="shared" si="130"/>
        <v/>
      </c>
      <c r="B871" s="41" t="str">
        <f t="shared" si="131"/>
        <v/>
      </c>
      <c r="C871" s="42" t="str">
        <f t="shared" si="132"/>
        <v/>
      </c>
      <c r="D871" s="43" t="str">
        <f t="shared" si="133"/>
        <v/>
      </c>
      <c r="E871" s="43" t="str">
        <f t="shared" si="134"/>
        <v/>
      </c>
      <c r="F871" s="43" t="str">
        <f t="shared" si="135"/>
        <v/>
      </c>
      <c r="G871" s="44"/>
      <c r="H871" s="43" t="str">
        <f t="shared" si="136"/>
        <v/>
      </c>
      <c r="I871" s="43" t="str">
        <f t="shared" si="137"/>
        <v/>
      </c>
      <c r="J871" s="45" t="str">
        <f t="shared" si="138"/>
        <v/>
      </c>
      <c r="K871" s="43" t="str">
        <f t="shared" si="139"/>
        <v/>
      </c>
      <c r="L871" s="43" t="str">
        <f>IF(A871="","",SUM($K$36:K871))</f>
        <v/>
      </c>
    </row>
    <row r="872" spans="1:12" x14ac:dyDescent="0.2">
      <c r="A872" s="40" t="str">
        <f t="shared" si="130"/>
        <v/>
      </c>
      <c r="B872" s="41" t="str">
        <f t="shared" si="131"/>
        <v/>
      </c>
      <c r="C872" s="42" t="str">
        <f t="shared" si="132"/>
        <v/>
      </c>
      <c r="D872" s="43" t="str">
        <f t="shared" si="133"/>
        <v/>
      </c>
      <c r="E872" s="43" t="str">
        <f t="shared" si="134"/>
        <v/>
      </c>
      <c r="F872" s="43" t="str">
        <f t="shared" si="135"/>
        <v/>
      </c>
      <c r="G872" s="44"/>
      <c r="H872" s="43" t="str">
        <f t="shared" si="136"/>
        <v/>
      </c>
      <c r="I872" s="43" t="str">
        <f t="shared" si="137"/>
        <v/>
      </c>
      <c r="J872" s="45" t="str">
        <f t="shared" si="138"/>
        <v/>
      </c>
      <c r="K872" s="43" t="str">
        <f t="shared" si="139"/>
        <v/>
      </c>
      <c r="L872" s="43" t="str">
        <f>IF(A872="","",SUM($K$36:K872))</f>
        <v/>
      </c>
    </row>
    <row r="873" spans="1:12" x14ac:dyDescent="0.2">
      <c r="A873" s="40" t="str">
        <f t="shared" si="130"/>
        <v/>
      </c>
      <c r="B873" s="41" t="str">
        <f t="shared" si="131"/>
        <v/>
      </c>
      <c r="C873" s="42" t="str">
        <f t="shared" si="132"/>
        <v/>
      </c>
      <c r="D873" s="43" t="str">
        <f t="shared" si="133"/>
        <v/>
      </c>
      <c r="E873" s="43" t="str">
        <f t="shared" si="134"/>
        <v/>
      </c>
      <c r="F873" s="43" t="str">
        <f t="shared" si="135"/>
        <v/>
      </c>
      <c r="G873" s="44"/>
      <c r="H873" s="43" t="str">
        <f t="shared" si="136"/>
        <v/>
      </c>
      <c r="I873" s="43" t="str">
        <f t="shared" si="137"/>
        <v/>
      </c>
      <c r="J873" s="45" t="str">
        <f t="shared" si="138"/>
        <v/>
      </c>
      <c r="K873" s="43" t="str">
        <f t="shared" si="139"/>
        <v/>
      </c>
      <c r="L873" s="43" t="str">
        <f>IF(A873="","",SUM($K$36:K873))</f>
        <v/>
      </c>
    </row>
    <row r="874" spans="1:12" x14ac:dyDescent="0.2">
      <c r="A874" s="40" t="str">
        <f t="shared" si="130"/>
        <v/>
      </c>
      <c r="B874" s="41" t="str">
        <f t="shared" si="131"/>
        <v/>
      </c>
      <c r="C874" s="42" t="str">
        <f t="shared" si="132"/>
        <v/>
      </c>
      <c r="D874" s="43" t="str">
        <f t="shared" si="133"/>
        <v/>
      </c>
      <c r="E874" s="43" t="str">
        <f t="shared" si="134"/>
        <v/>
      </c>
      <c r="F874" s="43" t="str">
        <f t="shared" si="135"/>
        <v/>
      </c>
      <c r="G874" s="44"/>
      <c r="H874" s="43" t="str">
        <f t="shared" si="136"/>
        <v/>
      </c>
      <c r="I874" s="43" t="str">
        <f t="shared" si="137"/>
        <v/>
      </c>
      <c r="J874" s="45" t="str">
        <f t="shared" si="138"/>
        <v/>
      </c>
      <c r="K874" s="43" t="str">
        <f t="shared" si="139"/>
        <v/>
      </c>
      <c r="L874" s="43" t="str">
        <f>IF(A874="","",SUM($K$36:K874))</f>
        <v/>
      </c>
    </row>
    <row r="875" spans="1:12" x14ac:dyDescent="0.2">
      <c r="A875" s="40" t="str">
        <f t="shared" si="130"/>
        <v/>
      </c>
      <c r="B875" s="41" t="str">
        <f t="shared" si="131"/>
        <v/>
      </c>
      <c r="C875" s="42" t="str">
        <f t="shared" si="132"/>
        <v/>
      </c>
      <c r="D875" s="43" t="str">
        <f t="shared" si="133"/>
        <v/>
      </c>
      <c r="E875" s="43" t="str">
        <f t="shared" si="134"/>
        <v/>
      </c>
      <c r="F875" s="43" t="str">
        <f t="shared" si="135"/>
        <v/>
      </c>
      <c r="G875" s="44"/>
      <c r="H875" s="43" t="str">
        <f t="shared" si="136"/>
        <v/>
      </c>
      <c r="I875" s="43" t="str">
        <f t="shared" si="137"/>
        <v/>
      </c>
      <c r="J875" s="45" t="str">
        <f t="shared" si="138"/>
        <v/>
      </c>
      <c r="K875" s="43" t="str">
        <f t="shared" si="139"/>
        <v/>
      </c>
      <c r="L875" s="43" t="str">
        <f>IF(A875="","",SUM($K$36:K875))</f>
        <v/>
      </c>
    </row>
    <row r="876" spans="1:12" x14ac:dyDescent="0.2">
      <c r="A876" s="40" t="str">
        <f t="shared" si="130"/>
        <v/>
      </c>
      <c r="B876" s="41" t="str">
        <f t="shared" si="131"/>
        <v/>
      </c>
      <c r="C876" s="42" t="str">
        <f t="shared" si="132"/>
        <v/>
      </c>
      <c r="D876" s="43" t="str">
        <f t="shared" si="133"/>
        <v/>
      </c>
      <c r="E876" s="43" t="str">
        <f t="shared" si="134"/>
        <v/>
      </c>
      <c r="F876" s="43" t="str">
        <f t="shared" si="135"/>
        <v/>
      </c>
      <c r="G876" s="44"/>
      <c r="H876" s="43" t="str">
        <f t="shared" si="136"/>
        <v/>
      </c>
      <c r="I876" s="43" t="str">
        <f t="shared" si="137"/>
        <v/>
      </c>
      <c r="J876" s="45" t="str">
        <f t="shared" si="138"/>
        <v/>
      </c>
      <c r="K876" s="43" t="str">
        <f t="shared" si="139"/>
        <v/>
      </c>
      <c r="L876" s="43" t="str">
        <f>IF(A876="","",SUM($K$36:K876))</f>
        <v/>
      </c>
    </row>
    <row r="877" spans="1:12" x14ac:dyDescent="0.2">
      <c r="A877" s="40" t="str">
        <f t="shared" si="130"/>
        <v/>
      </c>
      <c r="B877" s="41" t="str">
        <f t="shared" si="131"/>
        <v/>
      </c>
      <c r="C877" s="42" t="str">
        <f t="shared" si="132"/>
        <v/>
      </c>
      <c r="D877" s="43" t="str">
        <f t="shared" si="133"/>
        <v/>
      </c>
      <c r="E877" s="43" t="str">
        <f t="shared" si="134"/>
        <v/>
      </c>
      <c r="F877" s="43" t="str">
        <f t="shared" si="135"/>
        <v/>
      </c>
      <c r="G877" s="44"/>
      <c r="H877" s="43" t="str">
        <f t="shared" si="136"/>
        <v/>
      </c>
      <c r="I877" s="43" t="str">
        <f t="shared" si="137"/>
        <v/>
      </c>
      <c r="J877" s="45" t="str">
        <f t="shared" si="138"/>
        <v/>
      </c>
      <c r="K877" s="43" t="str">
        <f t="shared" si="139"/>
        <v/>
      </c>
      <c r="L877" s="43" t="str">
        <f>IF(A877="","",SUM($K$36:K877))</f>
        <v/>
      </c>
    </row>
    <row r="878" spans="1:12" x14ac:dyDescent="0.2">
      <c r="A878" s="40" t="str">
        <f t="shared" si="130"/>
        <v/>
      </c>
      <c r="B878" s="41" t="str">
        <f t="shared" si="131"/>
        <v/>
      </c>
      <c r="C878" s="42" t="str">
        <f t="shared" si="132"/>
        <v/>
      </c>
      <c r="D878" s="43" t="str">
        <f t="shared" si="133"/>
        <v/>
      </c>
      <c r="E878" s="43" t="str">
        <f t="shared" si="134"/>
        <v/>
      </c>
      <c r="F878" s="43" t="str">
        <f t="shared" si="135"/>
        <v/>
      </c>
      <c r="G878" s="44"/>
      <c r="H878" s="43" t="str">
        <f t="shared" si="136"/>
        <v/>
      </c>
      <c r="I878" s="43" t="str">
        <f t="shared" si="137"/>
        <v/>
      </c>
      <c r="J878" s="45" t="str">
        <f t="shared" si="138"/>
        <v/>
      </c>
      <c r="K878" s="43" t="str">
        <f t="shared" si="139"/>
        <v/>
      </c>
      <c r="L878" s="43" t="str">
        <f>IF(A878="","",SUM($K$36:K878))</f>
        <v/>
      </c>
    </row>
    <row r="879" spans="1:12" x14ac:dyDescent="0.2">
      <c r="A879" s="40" t="str">
        <f t="shared" si="130"/>
        <v/>
      </c>
      <c r="B879" s="41" t="str">
        <f t="shared" si="131"/>
        <v/>
      </c>
      <c r="C879" s="42" t="str">
        <f t="shared" si="132"/>
        <v/>
      </c>
      <c r="D879" s="43" t="str">
        <f t="shared" si="133"/>
        <v/>
      </c>
      <c r="E879" s="43" t="str">
        <f t="shared" si="134"/>
        <v/>
      </c>
      <c r="F879" s="43" t="str">
        <f t="shared" si="135"/>
        <v/>
      </c>
      <c r="G879" s="44"/>
      <c r="H879" s="43" t="str">
        <f t="shared" si="136"/>
        <v/>
      </c>
      <c r="I879" s="43" t="str">
        <f t="shared" si="137"/>
        <v/>
      </c>
      <c r="J879" s="45" t="str">
        <f t="shared" si="138"/>
        <v/>
      </c>
      <c r="K879" s="43" t="str">
        <f t="shared" si="139"/>
        <v/>
      </c>
      <c r="L879" s="43" t="str">
        <f>IF(A879="","",SUM($K$36:K879))</f>
        <v/>
      </c>
    </row>
    <row r="880" spans="1:12" x14ac:dyDescent="0.2">
      <c r="A880" s="40" t="str">
        <f t="shared" si="130"/>
        <v/>
      </c>
      <c r="B880" s="41" t="str">
        <f t="shared" si="131"/>
        <v/>
      </c>
      <c r="C880" s="42" t="str">
        <f t="shared" si="132"/>
        <v/>
      </c>
      <c r="D880" s="43" t="str">
        <f t="shared" si="133"/>
        <v/>
      </c>
      <c r="E880" s="43" t="str">
        <f t="shared" si="134"/>
        <v/>
      </c>
      <c r="F880" s="43" t="str">
        <f t="shared" si="135"/>
        <v/>
      </c>
      <c r="G880" s="44"/>
      <c r="H880" s="43" t="str">
        <f t="shared" si="136"/>
        <v/>
      </c>
      <c r="I880" s="43" t="str">
        <f t="shared" si="137"/>
        <v/>
      </c>
      <c r="J880" s="45" t="str">
        <f t="shared" si="138"/>
        <v/>
      </c>
      <c r="K880" s="43" t="str">
        <f t="shared" si="139"/>
        <v/>
      </c>
      <c r="L880" s="43" t="str">
        <f>IF(A880="","",SUM($K$36:K880))</f>
        <v/>
      </c>
    </row>
    <row r="881" spans="1:12" x14ac:dyDescent="0.2">
      <c r="A881" s="40" t="str">
        <f t="shared" si="130"/>
        <v/>
      </c>
      <c r="B881" s="41" t="str">
        <f t="shared" si="131"/>
        <v/>
      </c>
      <c r="C881" s="42" t="str">
        <f t="shared" si="132"/>
        <v/>
      </c>
      <c r="D881" s="43" t="str">
        <f t="shared" si="133"/>
        <v/>
      </c>
      <c r="E881" s="43" t="str">
        <f t="shared" si="134"/>
        <v/>
      </c>
      <c r="F881" s="43" t="str">
        <f t="shared" si="135"/>
        <v/>
      </c>
      <c r="G881" s="44"/>
      <c r="H881" s="43" t="str">
        <f t="shared" si="136"/>
        <v/>
      </c>
      <c r="I881" s="43" t="str">
        <f t="shared" si="137"/>
        <v/>
      </c>
      <c r="J881" s="45" t="str">
        <f t="shared" si="138"/>
        <v/>
      </c>
      <c r="K881" s="43" t="str">
        <f t="shared" si="139"/>
        <v/>
      </c>
      <c r="L881" s="43" t="str">
        <f>IF(A881="","",SUM($K$36:K881))</f>
        <v/>
      </c>
    </row>
    <row r="882" spans="1:12" x14ac:dyDescent="0.2">
      <c r="A882" s="40" t="str">
        <f t="shared" si="130"/>
        <v/>
      </c>
      <c r="B882" s="41" t="str">
        <f t="shared" si="131"/>
        <v/>
      </c>
      <c r="C882" s="42" t="str">
        <f t="shared" si="132"/>
        <v/>
      </c>
      <c r="D882" s="43" t="str">
        <f t="shared" si="133"/>
        <v/>
      </c>
      <c r="E882" s="43" t="str">
        <f t="shared" si="134"/>
        <v/>
      </c>
      <c r="F882" s="43" t="str">
        <f t="shared" si="135"/>
        <v/>
      </c>
      <c r="G882" s="44"/>
      <c r="H882" s="43" t="str">
        <f t="shared" si="136"/>
        <v/>
      </c>
      <c r="I882" s="43" t="str">
        <f t="shared" si="137"/>
        <v/>
      </c>
      <c r="J882" s="45" t="str">
        <f t="shared" si="138"/>
        <v/>
      </c>
      <c r="K882" s="43" t="str">
        <f t="shared" si="139"/>
        <v/>
      </c>
      <c r="L882" s="43" t="str">
        <f>IF(A882="","",SUM($K$36:K882))</f>
        <v/>
      </c>
    </row>
    <row r="883" spans="1:12" x14ac:dyDescent="0.2">
      <c r="A883" s="40" t="str">
        <f t="shared" si="130"/>
        <v/>
      </c>
      <c r="B883" s="41" t="str">
        <f t="shared" si="131"/>
        <v/>
      </c>
      <c r="C883" s="42" t="str">
        <f t="shared" si="132"/>
        <v/>
      </c>
      <c r="D883" s="43" t="str">
        <f t="shared" si="133"/>
        <v/>
      </c>
      <c r="E883" s="43" t="str">
        <f t="shared" si="134"/>
        <v/>
      </c>
      <c r="F883" s="43" t="str">
        <f t="shared" si="135"/>
        <v/>
      </c>
      <c r="G883" s="44"/>
      <c r="H883" s="43" t="str">
        <f t="shared" si="136"/>
        <v/>
      </c>
      <c r="I883" s="43" t="str">
        <f t="shared" si="137"/>
        <v/>
      </c>
      <c r="J883" s="45" t="str">
        <f t="shared" si="138"/>
        <v/>
      </c>
      <c r="K883" s="43" t="str">
        <f t="shared" si="139"/>
        <v/>
      </c>
      <c r="L883" s="43" t="str">
        <f>IF(A883="","",SUM($K$36:K883))</f>
        <v/>
      </c>
    </row>
    <row r="884" spans="1:12" x14ac:dyDescent="0.2">
      <c r="A884" s="40" t="str">
        <f t="shared" si="130"/>
        <v/>
      </c>
      <c r="B884" s="41" t="str">
        <f t="shared" si="131"/>
        <v/>
      </c>
      <c r="C884" s="42" t="str">
        <f t="shared" si="132"/>
        <v/>
      </c>
      <c r="D884" s="43" t="str">
        <f t="shared" si="133"/>
        <v/>
      </c>
      <c r="E884" s="43" t="str">
        <f t="shared" si="134"/>
        <v/>
      </c>
      <c r="F884" s="43" t="str">
        <f t="shared" si="135"/>
        <v/>
      </c>
      <c r="G884" s="44"/>
      <c r="H884" s="43" t="str">
        <f t="shared" si="136"/>
        <v/>
      </c>
      <c r="I884" s="43" t="str">
        <f t="shared" si="137"/>
        <v/>
      </c>
      <c r="J884" s="45" t="str">
        <f t="shared" si="138"/>
        <v/>
      </c>
      <c r="K884" s="43" t="str">
        <f t="shared" si="139"/>
        <v/>
      </c>
      <c r="L884" s="43" t="str">
        <f>IF(A884="","",SUM($K$36:K884))</f>
        <v/>
      </c>
    </row>
    <row r="885" spans="1:12" x14ac:dyDescent="0.2">
      <c r="A885" s="40" t="str">
        <f t="shared" si="130"/>
        <v/>
      </c>
      <c r="B885" s="41" t="str">
        <f t="shared" si="131"/>
        <v/>
      </c>
      <c r="C885" s="42" t="str">
        <f t="shared" si="132"/>
        <v/>
      </c>
      <c r="D885" s="43" t="str">
        <f t="shared" si="133"/>
        <v/>
      </c>
      <c r="E885" s="43" t="str">
        <f t="shared" si="134"/>
        <v/>
      </c>
      <c r="F885" s="43" t="str">
        <f t="shared" si="135"/>
        <v/>
      </c>
      <c r="G885" s="44"/>
      <c r="H885" s="43" t="str">
        <f t="shared" si="136"/>
        <v/>
      </c>
      <c r="I885" s="43" t="str">
        <f t="shared" si="137"/>
        <v/>
      </c>
      <c r="J885" s="45" t="str">
        <f t="shared" si="138"/>
        <v/>
      </c>
      <c r="K885" s="43" t="str">
        <f t="shared" si="139"/>
        <v/>
      </c>
      <c r="L885" s="43" t="str">
        <f>IF(A885="","",SUM($K$36:K885))</f>
        <v/>
      </c>
    </row>
    <row r="886" spans="1:12" x14ac:dyDescent="0.2">
      <c r="A886" s="40" t="str">
        <f t="shared" si="130"/>
        <v/>
      </c>
      <c r="B886" s="41" t="str">
        <f t="shared" si="131"/>
        <v/>
      </c>
      <c r="C886" s="42" t="str">
        <f t="shared" si="132"/>
        <v/>
      </c>
      <c r="D886" s="43" t="str">
        <f t="shared" si="133"/>
        <v/>
      </c>
      <c r="E886" s="43" t="str">
        <f t="shared" si="134"/>
        <v/>
      </c>
      <c r="F886" s="43" t="str">
        <f t="shared" si="135"/>
        <v/>
      </c>
      <c r="G886" s="44"/>
      <c r="H886" s="43" t="str">
        <f t="shared" si="136"/>
        <v/>
      </c>
      <c r="I886" s="43" t="str">
        <f t="shared" si="137"/>
        <v/>
      </c>
      <c r="J886" s="45" t="str">
        <f t="shared" si="138"/>
        <v/>
      </c>
      <c r="K886" s="43" t="str">
        <f t="shared" si="139"/>
        <v/>
      </c>
      <c r="L886" s="43" t="str">
        <f>IF(A886="","",SUM($K$36:K886))</f>
        <v/>
      </c>
    </row>
    <row r="887" spans="1:12" x14ac:dyDescent="0.2">
      <c r="A887" s="40" t="str">
        <f t="shared" si="130"/>
        <v/>
      </c>
      <c r="B887" s="41" t="str">
        <f t="shared" si="131"/>
        <v/>
      </c>
      <c r="C887" s="42" t="str">
        <f t="shared" si="132"/>
        <v/>
      </c>
      <c r="D887" s="43" t="str">
        <f t="shared" si="133"/>
        <v/>
      </c>
      <c r="E887" s="43" t="str">
        <f t="shared" si="134"/>
        <v/>
      </c>
      <c r="F887" s="43" t="str">
        <f t="shared" si="135"/>
        <v/>
      </c>
      <c r="G887" s="44"/>
      <c r="H887" s="43" t="str">
        <f t="shared" si="136"/>
        <v/>
      </c>
      <c r="I887" s="43" t="str">
        <f t="shared" si="137"/>
        <v/>
      </c>
      <c r="J887" s="45" t="str">
        <f t="shared" si="138"/>
        <v/>
      </c>
      <c r="K887" s="43" t="str">
        <f t="shared" si="139"/>
        <v/>
      </c>
      <c r="L887" s="43" t="str">
        <f>IF(A887="","",SUM($K$36:K887))</f>
        <v/>
      </c>
    </row>
    <row r="888" spans="1:12" x14ac:dyDescent="0.2">
      <c r="A888" s="40" t="str">
        <f t="shared" si="130"/>
        <v/>
      </c>
      <c r="B888" s="41" t="str">
        <f t="shared" si="131"/>
        <v/>
      </c>
      <c r="C888" s="42" t="str">
        <f t="shared" si="132"/>
        <v/>
      </c>
      <c r="D888" s="43" t="str">
        <f t="shared" si="133"/>
        <v/>
      </c>
      <c r="E888" s="43" t="str">
        <f t="shared" si="134"/>
        <v/>
      </c>
      <c r="F888" s="43" t="str">
        <f t="shared" si="135"/>
        <v/>
      </c>
      <c r="G888" s="44"/>
      <c r="H888" s="43" t="str">
        <f t="shared" si="136"/>
        <v/>
      </c>
      <c r="I888" s="43" t="str">
        <f t="shared" si="137"/>
        <v/>
      </c>
      <c r="J888" s="45" t="str">
        <f t="shared" si="138"/>
        <v/>
      </c>
      <c r="K888" s="43" t="str">
        <f t="shared" si="139"/>
        <v/>
      </c>
      <c r="L888" s="43" t="str">
        <f>IF(A888="","",SUM($K$36:K888))</f>
        <v/>
      </c>
    </row>
    <row r="889" spans="1:12" x14ac:dyDescent="0.2">
      <c r="A889" s="40" t="str">
        <f t="shared" si="130"/>
        <v/>
      </c>
      <c r="B889" s="41" t="str">
        <f t="shared" si="131"/>
        <v/>
      </c>
      <c r="C889" s="42" t="str">
        <f t="shared" si="132"/>
        <v/>
      </c>
      <c r="D889" s="43" t="str">
        <f t="shared" si="133"/>
        <v/>
      </c>
      <c r="E889" s="43" t="str">
        <f t="shared" si="134"/>
        <v/>
      </c>
      <c r="F889" s="43" t="str">
        <f t="shared" si="135"/>
        <v/>
      </c>
      <c r="G889" s="44"/>
      <c r="H889" s="43" t="str">
        <f t="shared" si="136"/>
        <v/>
      </c>
      <c r="I889" s="43" t="str">
        <f t="shared" si="137"/>
        <v/>
      </c>
      <c r="J889" s="45" t="str">
        <f t="shared" si="138"/>
        <v/>
      </c>
      <c r="K889" s="43" t="str">
        <f t="shared" si="139"/>
        <v/>
      </c>
      <c r="L889" s="43" t="str">
        <f>IF(A889="","",SUM($K$36:K889))</f>
        <v/>
      </c>
    </row>
    <row r="890" spans="1:12" x14ac:dyDescent="0.2">
      <c r="A890" s="40" t="str">
        <f t="shared" si="130"/>
        <v/>
      </c>
      <c r="B890" s="41" t="str">
        <f t="shared" si="131"/>
        <v/>
      </c>
      <c r="C890" s="42" t="str">
        <f t="shared" si="132"/>
        <v/>
      </c>
      <c r="D890" s="43" t="str">
        <f t="shared" si="133"/>
        <v/>
      </c>
      <c r="E890" s="43" t="str">
        <f t="shared" si="134"/>
        <v/>
      </c>
      <c r="F890" s="43" t="str">
        <f t="shared" si="135"/>
        <v/>
      </c>
      <c r="G890" s="44"/>
      <c r="H890" s="43" t="str">
        <f t="shared" si="136"/>
        <v/>
      </c>
      <c r="I890" s="43" t="str">
        <f t="shared" si="137"/>
        <v/>
      </c>
      <c r="J890" s="45" t="str">
        <f t="shared" si="138"/>
        <v/>
      </c>
      <c r="K890" s="43" t="str">
        <f t="shared" si="139"/>
        <v/>
      </c>
      <c r="L890" s="43" t="str">
        <f>IF(A890="","",SUM($K$36:K890))</f>
        <v/>
      </c>
    </row>
    <row r="891" spans="1:12" x14ac:dyDescent="0.2">
      <c r="A891" s="40" t="str">
        <f t="shared" si="130"/>
        <v/>
      </c>
      <c r="B891" s="41" t="str">
        <f t="shared" si="131"/>
        <v/>
      </c>
      <c r="C891" s="42" t="str">
        <f t="shared" si="132"/>
        <v/>
      </c>
      <c r="D891" s="43" t="str">
        <f t="shared" si="133"/>
        <v/>
      </c>
      <c r="E891" s="43" t="str">
        <f t="shared" si="134"/>
        <v/>
      </c>
      <c r="F891" s="43" t="str">
        <f t="shared" si="135"/>
        <v/>
      </c>
      <c r="G891" s="44"/>
      <c r="H891" s="43" t="str">
        <f t="shared" si="136"/>
        <v/>
      </c>
      <c r="I891" s="43" t="str">
        <f t="shared" si="137"/>
        <v/>
      </c>
      <c r="J891" s="45" t="str">
        <f t="shared" si="138"/>
        <v/>
      </c>
      <c r="K891" s="43" t="str">
        <f t="shared" si="139"/>
        <v/>
      </c>
      <c r="L891" s="43" t="str">
        <f>IF(A891="","",SUM($K$36:K891))</f>
        <v/>
      </c>
    </row>
    <row r="892" spans="1:12" x14ac:dyDescent="0.2">
      <c r="A892" s="40" t="str">
        <f t="shared" si="130"/>
        <v/>
      </c>
      <c r="B892" s="41" t="str">
        <f t="shared" si="131"/>
        <v/>
      </c>
      <c r="C892" s="42" t="str">
        <f t="shared" si="132"/>
        <v/>
      </c>
      <c r="D892" s="43" t="str">
        <f t="shared" si="133"/>
        <v/>
      </c>
      <c r="E892" s="43" t="str">
        <f t="shared" si="134"/>
        <v/>
      </c>
      <c r="F892" s="43" t="str">
        <f t="shared" si="135"/>
        <v/>
      </c>
      <c r="G892" s="44"/>
      <c r="H892" s="43" t="str">
        <f t="shared" si="136"/>
        <v/>
      </c>
      <c r="I892" s="43" t="str">
        <f t="shared" si="137"/>
        <v/>
      </c>
      <c r="J892" s="45" t="str">
        <f t="shared" si="138"/>
        <v/>
      </c>
      <c r="K892" s="43" t="str">
        <f t="shared" si="139"/>
        <v/>
      </c>
      <c r="L892" s="43" t="str">
        <f>IF(A892="","",SUM($K$36:K892))</f>
        <v/>
      </c>
    </row>
    <row r="893" spans="1:12" x14ac:dyDescent="0.2">
      <c r="A893" s="40" t="str">
        <f t="shared" si="130"/>
        <v/>
      </c>
      <c r="B893" s="41" t="str">
        <f t="shared" si="131"/>
        <v/>
      </c>
      <c r="C893" s="42" t="str">
        <f t="shared" si="132"/>
        <v/>
      </c>
      <c r="D893" s="43" t="str">
        <f t="shared" si="133"/>
        <v/>
      </c>
      <c r="E893" s="43" t="str">
        <f t="shared" si="134"/>
        <v/>
      </c>
      <c r="F893" s="43" t="str">
        <f t="shared" si="135"/>
        <v/>
      </c>
      <c r="G893" s="44"/>
      <c r="H893" s="43" t="str">
        <f t="shared" si="136"/>
        <v/>
      </c>
      <c r="I893" s="43" t="str">
        <f t="shared" si="137"/>
        <v/>
      </c>
      <c r="J893" s="45" t="str">
        <f t="shared" si="138"/>
        <v/>
      </c>
      <c r="K893" s="43" t="str">
        <f t="shared" si="139"/>
        <v/>
      </c>
      <c r="L893" s="43" t="str">
        <f>IF(A893="","",SUM($K$36:K893))</f>
        <v/>
      </c>
    </row>
    <row r="894" spans="1:12" x14ac:dyDescent="0.2">
      <c r="A894" s="40" t="str">
        <f t="shared" si="130"/>
        <v/>
      </c>
      <c r="B894" s="41" t="str">
        <f t="shared" si="131"/>
        <v/>
      </c>
      <c r="C894" s="42" t="str">
        <f t="shared" si="132"/>
        <v/>
      </c>
      <c r="D894" s="43" t="str">
        <f t="shared" si="133"/>
        <v/>
      </c>
      <c r="E894" s="43" t="str">
        <f t="shared" si="134"/>
        <v/>
      </c>
      <c r="F894" s="43" t="str">
        <f t="shared" si="135"/>
        <v/>
      </c>
      <c r="G894" s="44"/>
      <c r="H894" s="43" t="str">
        <f t="shared" si="136"/>
        <v/>
      </c>
      <c r="I894" s="43" t="str">
        <f t="shared" si="137"/>
        <v/>
      </c>
      <c r="J894" s="45" t="str">
        <f t="shared" si="138"/>
        <v/>
      </c>
      <c r="K894" s="43" t="str">
        <f t="shared" si="139"/>
        <v/>
      </c>
      <c r="L894" s="43" t="str">
        <f>IF(A894="","",SUM($K$36:K894))</f>
        <v/>
      </c>
    </row>
    <row r="895" spans="1:12" x14ac:dyDescent="0.2">
      <c r="A895" s="40" t="str">
        <f t="shared" si="130"/>
        <v/>
      </c>
      <c r="B895" s="41" t="str">
        <f t="shared" si="131"/>
        <v/>
      </c>
      <c r="C895" s="42" t="str">
        <f t="shared" si="132"/>
        <v/>
      </c>
      <c r="D895" s="43" t="str">
        <f t="shared" si="133"/>
        <v/>
      </c>
      <c r="E895" s="43" t="str">
        <f t="shared" si="134"/>
        <v/>
      </c>
      <c r="F895" s="43" t="str">
        <f t="shared" si="135"/>
        <v/>
      </c>
      <c r="G895" s="44"/>
      <c r="H895" s="43" t="str">
        <f t="shared" si="136"/>
        <v/>
      </c>
      <c r="I895" s="43" t="str">
        <f t="shared" si="137"/>
        <v/>
      </c>
      <c r="J895" s="45" t="str">
        <f t="shared" si="138"/>
        <v/>
      </c>
      <c r="K895" s="43" t="str">
        <f t="shared" si="139"/>
        <v/>
      </c>
      <c r="L895" s="43" t="str">
        <f>IF(A895="","",SUM($K$36:K895))</f>
        <v/>
      </c>
    </row>
    <row r="896" spans="1:12" x14ac:dyDescent="0.2">
      <c r="A896" s="40" t="str">
        <f t="shared" si="130"/>
        <v/>
      </c>
      <c r="B896" s="41" t="str">
        <f t="shared" si="131"/>
        <v/>
      </c>
      <c r="C896" s="42" t="str">
        <f t="shared" si="132"/>
        <v/>
      </c>
      <c r="D896" s="43" t="str">
        <f t="shared" si="133"/>
        <v/>
      </c>
      <c r="E896" s="43" t="str">
        <f t="shared" si="134"/>
        <v/>
      </c>
      <c r="F896" s="43" t="str">
        <f t="shared" si="135"/>
        <v/>
      </c>
      <c r="G896" s="44"/>
      <c r="H896" s="43" t="str">
        <f t="shared" si="136"/>
        <v/>
      </c>
      <c r="I896" s="43" t="str">
        <f t="shared" si="137"/>
        <v/>
      </c>
      <c r="J896" s="45" t="str">
        <f t="shared" si="138"/>
        <v/>
      </c>
      <c r="K896" s="43" t="str">
        <f t="shared" si="139"/>
        <v/>
      </c>
      <c r="L896" s="43" t="str">
        <f>IF(A896="","",SUM($K$36:K896))</f>
        <v/>
      </c>
    </row>
    <row r="897" spans="1:12" x14ac:dyDescent="0.2">
      <c r="A897" s="40" t="str">
        <f t="shared" si="130"/>
        <v/>
      </c>
      <c r="B897" s="41" t="str">
        <f t="shared" si="131"/>
        <v/>
      </c>
      <c r="C897" s="42" t="str">
        <f t="shared" si="132"/>
        <v/>
      </c>
      <c r="D897" s="43" t="str">
        <f t="shared" si="133"/>
        <v/>
      </c>
      <c r="E897" s="43" t="str">
        <f t="shared" si="134"/>
        <v/>
      </c>
      <c r="F897" s="43" t="str">
        <f t="shared" si="135"/>
        <v/>
      </c>
      <c r="G897" s="44"/>
      <c r="H897" s="43" t="str">
        <f t="shared" si="136"/>
        <v/>
      </c>
      <c r="I897" s="43" t="str">
        <f t="shared" si="137"/>
        <v/>
      </c>
      <c r="J897" s="45" t="str">
        <f t="shared" si="138"/>
        <v/>
      </c>
      <c r="K897" s="43" t="str">
        <f t="shared" si="139"/>
        <v/>
      </c>
      <c r="L897" s="43" t="str">
        <f>IF(A897="","",SUM($K$36:K897))</f>
        <v/>
      </c>
    </row>
    <row r="898" spans="1:12" x14ac:dyDescent="0.2">
      <c r="A898" s="40" t="str">
        <f t="shared" si="130"/>
        <v/>
      </c>
      <c r="B898" s="41" t="str">
        <f t="shared" si="131"/>
        <v/>
      </c>
      <c r="C898" s="42" t="str">
        <f t="shared" si="132"/>
        <v/>
      </c>
      <c r="D898" s="43" t="str">
        <f t="shared" si="133"/>
        <v/>
      </c>
      <c r="E898" s="43" t="str">
        <f t="shared" si="134"/>
        <v/>
      </c>
      <c r="F898" s="43" t="str">
        <f t="shared" si="135"/>
        <v/>
      </c>
      <c r="G898" s="44"/>
      <c r="H898" s="43" t="str">
        <f t="shared" si="136"/>
        <v/>
      </c>
      <c r="I898" s="43" t="str">
        <f t="shared" si="137"/>
        <v/>
      </c>
      <c r="J898" s="45" t="str">
        <f t="shared" si="138"/>
        <v/>
      </c>
      <c r="K898" s="43" t="str">
        <f t="shared" si="139"/>
        <v/>
      </c>
      <c r="L898" s="43" t="str">
        <f>IF(A898="","",SUM($K$36:K898))</f>
        <v/>
      </c>
    </row>
    <row r="899" spans="1:12" x14ac:dyDescent="0.2">
      <c r="A899" s="40" t="str">
        <f t="shared" si="130"/>
        <v/>
      </c>
      <c r="B899" s="41" t="str">
        <f t="shared" si="131"/>
        <v/>
      </c>
      <c r="C899" s="42" t="str">
        <f t="shared" si="132"/>
        <v/>
      </c>
      <c r="D899" s="43" t="str">
        <f t="shared" si="133"/>
        <v/>
      </c>
      <c r="E899" s="43" t="str">
        <f t="shared" si="134"/>
        <v/>
      </c>
      <c r="F899" s="43" t="str">
        <f t="shared" si="135"/>
        <v/>
      </c>
      <c r="G899" s="44"/>
      <c r="H899" s="43" t="str">
        <f t="shared" si="136"/>
        <v/>
      </c>
      <c r="I899" s="43" t="str">
        <f t="shared" si="137"/>
        <v/>
      </c>
      <c r="J899" s="45" t="str">
        <f t="shared" si="138"/>
        <v/>
      </c>
      <c r="K899" s="43" t="str">
        <f t="shared" si="139"/>
        <v/>
      </c>
      <c r="L899" s="43" t="str">
        <f>IF(A899="","",SUM($K$36:K899))</f>
        <v/>
      </c>
    </row>
    <row r="900" spans="1:12" x14ac:dyDescent="0.2">
      <c r="A900" s="40" t="str">
        <f t="shared" si="130"/>
        <v/>
      </c>
      <c r="B900" s="41" t="str">
        <f t="shared" si="131"/>
        <v/>
      </c>
      <c r="C900" s="42" t="str">
        <f t="shared" si="132"/>
        <v/>
      </c>
      <c r="D900" s="43" t="str">
        <f t="shared" si="133"/>
        <v/>
      </c>
      <c r="E900" s="43" t="str">
        <f t="shared" si="134"/>
        <v/>
      </c>
      <c r="F900" s="43" t="str">
        <f t="shared" si="135"/>
        <v/>
      </c>
      <c r="G900" s="44"/>
      <c r="H900" s="43" t="str">
        <f t="shared" si="136"/>
        <v/>
      </c>
      <c r="I900" s="43" t="str">
        <f t="shared" si="137"/>
        <v/>
      </c>
      <c r="J900" s="45" t="str">
        <f t="shared" si="138"/>
        <v/>
      </c>
      <c r="K900" s="43" t="str">
        <f t="shared" si="139"/>
        <v/>
      </c>
      <c r="L900" s="43" t="str">
        <f>IF(A900="","",SUM($K$36:K900))</f>
        <v/>
      </c>
    </row>
    <row r="901" spans="1:12" x14ac:dyDescent="0.2">
      <c r="A901" s="40" t="str">
        <f t="shared" si="130"/>
        <v/>
      </c>
      <c r="B901" s="41" t="str">
        <f t="shared" si="131"/>
        <v/>
      </c>
      <c r="C901" s="42" t="str">
        <f t="shared" si="132"/>
        <v/>
      </c>
      <c r="D901" s="43" t="str">
        <f t="shared" si="133"/>
        <v/>
      </c>
      <c r="E901" s="43" t="str">
        <f t="shared" si="134"/>
        <v/>
      </c>
      <c r="F901" s="43" t="str">
        <f t="shared" si="135"/>
        <v/>
      </c>
      <c r="G901" s="44"/>
      <c r="H901" s="43" t="str">
        <f t="shared" si="136"/>
        <v/>
      </c>
      <c r="I901" s="43" t="str">
        <f t="shared" si="137"/>
        <v/>
      </c>
      <c r="J901" s="45" t="str">
        <f t="shared" si="138"/>
        <v/>
      </c>
      <c r="K901" s="43" t="str">
        <f t="shared" si="139"/>
        <v/>
      </c>
      <c r="L901" s="43" t="str">
        <f>IF(A901="","",SUM($K$36:K901))</f>
        <v/>
      </c>
    </row>
    <row r="902" spans="1:12" x14ac:dyDescent="0.2">
      <c r="A902" s="40" t="str">
        <f t="shared" si="130"/>
        <v/>
      </c>
      <c r="B902" s="41" t="str">
        <f t="shared" si="131"/>
        <v/>
      </c>
      <c r="C902" s="42" t="str">
        <f t="shared" si="132"/>
        <v/>
      </c>
      <c r="D902" s="43" t="str">
        <f t="shared" si="133"/>
        <v/>
      </c>
      <c r="E902" s="43" t="str">
        <f t="shared" si="134"/>
        <v/>
      </c>
      <c r="F902" s="43" t="str">
        <f t="shared" si="135"/>
        <v/>
      </c>
      <c r="G902" s="44"/>
      <c r="H902" s="43" t="str">
        <f t="shared" si="136"/>
        <v/>
      </c>
      <c r="I902" s="43" t="str">
        <f t="shared" si="137"/>
        <v/>
      </c>
      <c r="J902" s="45" t="str">
        <f t="shared" si="138"/>
        <v/>
      </c>
      <c r="K902" s="43" t="str">
        <f t="shared" si="139"/>
        <v/>
      </c>
      <c r="L902" s="43" t="str">
        <f>IF(A902="","",SUM($K$36:K902))</f>
        <v/>
      </c>
    </row>
    <row r="903" spans="1:12" x14ac:dyDescent="0.2">
      <c r="A903" s="40" t="str">
        <f t="shared" si="130"/>
        <v/>
      </c>
      <c r="B903" s="41" t="str">
        <f t="shared" si="131"/>
        <v/>
      </c>
      <c r="C903" s="42" t="str">
        <f t="shared" si="132"/>
        <v/>
      </c>
      <c r="D903" s="43" t="str">
        <f t="shared" si="133"/>
        <v/>
      </c>
      <c r="E903" s="43" t="str">
        <f t="shared" si="134"/>
        <v/>
      </c>
      <c r="F903" s="43" t="str">
        <f t="shared" si="135"/>
        <v/>
      </c>
      <c r="G903" s="44"/>
      <c r="H903" s="43" t="str">
        <f t="shared" si="136"/>
        <v/>
      </c>
      <c r="I903" s="43" t="str">
        <f t="shared" si="137"/>
        <v/>
      </c>
      <c r="J903" s="45" t="str">
        <f t="shared" si="138"/>
        <v/>
      </c>
      <c r="K903" s="43" t="str">
        <f t="shared" si="139"/>
        <v/>
      </c>
      <c r="L903" s="43" t="str">
        <f>IF(A903="","",SUM($K$36:K903))</f>
        <v/>
      </c>
    </row>
    <row r="904" spans="1:12" x14ac:dyDescent="0.2">
      <c r="A904" s="40" t="str">
        <f t="shared" si="130"/>
        <v/>
      </c>
      <c r="B904" s="41" t="str">
        <f t="shared" si="131"/>
        <v/>
      </c>
      <c r="C904" s="42" t="str">
        <f t="shared" si="132"/>
        <v/>
      </c>
      <c r="D904" s="43" t="str">
        <f t="shared" si="133"/>
        <v/>
      </c>
      <c r="E904" s="43" t="str">
        <f t="shared" si="134"/>
        <v/>
      </c>
      <c r="F904" s="43" t="str">
        <f t="shared" si="135"/>
        <v/>
      </c>
      <c r="G904" s="44"/>
      <c r="H904" s="43" t="str">
        <f t="shared" si="136"/>
        <v/>
      </c>
      <c r="I904" s="43" t="str">
        <f t="shared" si="137"/>
        <v/>
      </c>
      <c r="J904" s="45" t="str">
        <f t="shared" si="138"/>
        <v/>
      </c>
      <c r="K904" s="43" t="str">
        <f t="shared" si="139"/>
        <v/>
      </c>
      <c r="L904" s="43" t="str">
        <f>IF(A904="","",SUM($K$36:K904))</f>
        <v/>
      </c>
    </row>
    <row r="905" spans="1:12" x14ac:dyDescent="0.2">
      <c r="A905" s="40" t="str">
        <f t="shared" si="130"/>
        <v/>
      </c>
      <c r="B905" s="41" t="str">
        <f t="shared" si="131"/>
        <v/>
      </c>
      <c r="C905" s="42" t="str">
        <f t="shared" si="132"/>
        <v/>
      </c>
      <c r="D905" s="43" t="str">
        <f t="shared" si="133"/>
        <v/>
      </c>
      <c r="E905" s="43" t="str">
        <f t="shared" si="134"/>
        <v/>
      </c>
      <c r="F905" s="43" t="str">
        <f t="shared" si="135"/>
        <v/>
      </c>
      <c r="G905" s="44"/>
      <c r="H905" s="43" t="str">
        <f t="shared" si="136"/>
        <v/>
      </c>
      <c r="I905" s="43" t="str">
        <f t="shared" si="137"/>
        <v/>
      </c>
      <c r="J905" s="45" t="str">
        <f t="shared" si="138"/>
        <v/>
      </c>
      <c r="K905" s="43" t="str">
        <f t="shared" si="139"/>
        <v/>
      </c>
      <c r="L905" s="43" t="str">
        <f>IF(A905="","",SUM($K$36:K905))</f>
        <v/>
      </c>
    </row>
    <row r="906" spans="1:12" x14ac:dyDescent="0.2">
      <c r="A906" s="40" t="str">
        <f t="shared" si="130"/>
        <v/>
      </c>
      <c r="B906" s="41" t="str">
        <f t="shared" si="131"/>
        <v/>
      </c>
      <c r="C906" s="42" t="str">
        <f t="shared" si="132"/>
        <v/>
      </c>
      <c r="D906" s="43" t="str">
        <f t="shared" si="133"/>
        <v/>
      </c>
      <c r="E906" s="43" t="str">
        <f t="shared" si="134"/>
        <v/>
      </c>
      <c r="F906" s="43" t="str">
        <f t="shared" si="135"/>
        <v/>
      </c>
      <c r="G906" s="44"/>
      <c r="H906" s="43" t="str">
        <f t="shared" si="136"/>
        <v/>
      </c>
      <c r="I906" s="43" t="str">
        <f t="shared" si="137"/>
        <v/>
      </c>
      <c r="J906" s="45" t="str">
        <f t="shared" si="138"/>
        <v/>
      </c>
      <c r="K906" s="43" t="str">
        <f t="shared" si="139"/>
        <v/>
      </c>
      <c r="L906" s="43" t="str">
        <f>IF(A906="","",SUM($K$36:K906))</f>
        <v/>
      </c>
    </row>
    <row r="907" spans="1:12" x14ac:dyDescent="0.2">
      <c r="A907" s="40" t="str">
        <f t="shared" si="130"/>
        <v/>
      </c>
      <c r="B907" s="41" t="str">
        <f t="shared" si="131"/>
        <v/>
      </c>
      <c r="C907" s="42" t="str">
        <f t="shared" si="132"/>
        <v/>
      </c>
      <c r="D907" s="43" t="str">
        <f t="shared" si="133"/>
        <v/>
      </c>
      <c r="E907" s="43" t="str">
        <f t="shared" si="134"/>
        <v/>
      </c>
      <c r="F907" s="43" t="str">
        <f t="shared" si="135"/>
        <v/>
      </c>
      <c r="G907" s="44"/>
      <c r="H907" s="43" t="str">
        <f t="shared" si="136"/>
        <v/>
      </c>
      <c r="I907" s="43" t="str">
        <f t="shared" si="137"/>
        <v/>
      </c>
      <c r="J907" s="45" t="str">
        <f t="shared" si="138"/>
        <v/>
      </c>
      <c r="K907" s="43" t="str">
        <f t="shared" si="139"/>
        <v/>
      </c>
      <c r="L907" s="43" t="str">
        <f>IF(A907="","",SUM($K$36:K907))</f>
        <v/>
      </c>
    </row>
    <row r="908" spans="1:12" x14ac:dyDescent="0.2">
      <c r="A908" s="40" t="str">
        <f t="shared" si="130"/>
        <v/>
      </c>
      <c r="B908" s="41" t="str">
        <f t="shared" si="131"/>
        <v/>
      </c>
      <c r="C908" s="42" t="str">
        <f t="shared" si="132"/>
        <v/>
      </c>
      <c r="D908" s="43" t="str">
        <f t="shared" si="133"/>
        <v/>
      </c>
      <c r="E908" s="43" t="str">
        <f t="shared" si="134"/>
        <v/>
      </c>
      <c r="F908" s="43" t="str">
        <f t="shared" si="135"/>
        <v/>
      </c>
      <c r="G908" s="44"/>
      <c r="H908" s="43" t="str">
        <f t="shared" si="136"/>
        <v/>
      </c>
      <c r="I908" s="43" t="str">
        <f t="shared" si="137"/>
        <v/>
      </c>
      <c r="J908" s="45" t="str">
        <f t="shared" si="138"/>
        <v/>
      </c>
      <c r="K908" s="43" t="str">
        <f t="shared" si="139"/>
        <v/>
      </c>
      <c r="L908" s="43" t="str">
        <f>IF(A908="","",SUM($K$36:K908))</f>
        <v/>
      </c>
    </row>
    <row r="909" spans="1:12" x14ac:dyDescent="0.2">
      <c r="A909" s="40" t="str">
        <f t="shared" si="130"/>
        <v/>
      </c>
      <c r="B909" s="41" t="str">
        <f t="shared" si="131"/>
        <v/>
      </c>
      <c r="C909" s="42" t="str">
        <f t="shared" si="132"/>
        <v/>
      </c>
      <c r="D909" s="43" t="str">
        <f t="shared" si="133"/>
        <v/>
      </c>
      <c r="E909" s="43" t="str">
        <f t="shared" si="134"/>
        <v/>
      </c>
      <c r="F909" s="43" t="str">
        <f t="shared" si="135"/>
        <v/>
      </c>
      <c r="G909" s="44"/>
      <c r="H909" s="43" t="str">
        <f t="shared" si="136"/>
        <v/>
      </c>
      <c r="I909" s="43" t="str">
        <f t="shared" si="137"/>
        <v/>
      </c>
      <c r="J909" s="45" t="str">
        <f t="shared" si="138"/>
        <v/>
      </c>
      <c r="K909" s="43" t="str">
        <f t="shared" si="139"/>
        <v/>
      </c>
      <c r="L909" s="43" t="str">
        <f>IF(A909="","",SUM($K$36:K909))</f>
        <v/>
      </c>
    </row>
    <row r="910" spans="1:12" x14ac:dyDescent="0.2">
      <c r="A910" s="40" t="str">
        <f t="shared" si="130"/>
        <v/>
      </c>
      <c r="B910" s="41" t="str">
        <f t="shared" si="131"/>
        <v/>
      </c>
      <c r="C910" s="42" t="str">
        <f t="shared" si="132"/>
        <v/>
      </c>
      <c r="D910" s="43" t="str">
        <f t="shared" si="133"/>
        <v/>
      </c>
      <c r="E910" s="43" t="str">
        <f t="shared" si="134"/>
        <v/>
      </c>
      <c r="F910" s="43" t="str">
        <f t="shared" si="135"/>
        <v/>
      </c>
      <c r="G910" s="44"/>
      <c r="H910" s="43" t="str">
        <f t="shared" si="136"/>
        <v/>
      </c>
      <c r="I910" s="43" t="str">
        <f t="shared" si="137"/>
        <v/>
      </c>
      <c r="J910" s="45" t="str">
        <f t="shared" si="138"/>
        <v/>
      </c>
      <c r="K910" s="43" t="str">
        <f t="shared" si="139"/>
        <v/>
      </c>
      <c r="L910" s="43" t="str">
        <f>IF(A910="","",SUM($K$36:K910))</f>
        <v/>
      </c>
    </row>
    <row r="911" spans="1:12" x14ac:dyDescent="0.2">
      <c r="A911" s="40" t="str">
        <f t="shared" si="130"/>
        <v/>
      </c>
      <c r="B911" s="41" t="str">
        <f t="shared" si="131"/>
        <v/>
      </c>
      <c r="C911" s="42" t="str">
        <f t="shared" si="132"/>
        <v/>
      </c>
      <c r="D911" s="43" t="str">
        <f t="shared" si="133"/>
        <v/>
      </c>
      <c r="E911" s="43" t="str">
        <f t="shared" si="134"/>
        <v/>
      </c>
      <c r="F911" s="43" t="str">
        <f t="shared" si="135"/>
        <v/>
      </c>
      <c r="G911" s="44"/>
      <c r="H911" s="43" t="str">
        <f t="shared" si="136"/>
        <v/>
      </c>
      <c r="I911" s="43" t="str">
        <f t="shared" si="137"/>
        <v/>
      </c>
      <c r="J911" s="45" t="str">
        <f t="shared" si="138"/>
        <v/>
      </c>
      <c r="K911" s="43" t="str">
        <f t="shared" si="139"/>
        <v/>
      </c>
      <c r="L911" s="43" t="str">
        <f>IF(A911="","",SUM($K$36:K911))</f>
        <v/>
      </c>
    </row>
    <row r="912" spans="1:12" x14ac:dyDescent="0.2">
      <c r="A912" s="40" t="str">
        <f t="shared" si="130"/>
        <v/>
      </c>
      <c r="B912" s="41" t="str">
        <f t="shared" si="131"/>
        <v/>
      </c>
      <c r="C912" s="42" t="str">
        <f t="shared" si="132"/>
        <v/>
      </c>
      <c r="D912" s="43" t="str">
        <f t="shared" si="133"/>
        <v/>
      </c>
      <c r="E912" s="43" t="str">
        <f t="shared" si="134"/>
        <v/>
      </c>
      <c r="F912" s="43" t="str">
        <f t="shared" si="135"/>
        <v/>
      </c>
      <c r="G912" s="44"/>
      <c r="H912" s="43" t="str">
        <f t="shared" si="136"/>
        <v/>
      </c>
      <c r="I912" s="43" t="str">
        <f t="shared" si="137"/>
        <v/>
      </c>
      <c r="J912" s="45" t="str">
        <f t="shared" si="138"/>
        <v/>
      </c>
      <c r="K912" s="43" t="str">
        <f t="shared" si="139"/>
        <v/>
      </c>
      <c r="L912" s="43" t="str">
        <f>IF(A912="","",SUM($K$36:K912))</f>
        <v/>
      </c>
    </row>
    <row r="913" spans="1:12" x14ac:dyDescent="0.2">
      <c r="A913" s="40" t="str">
        <f t="shared" si="130"/>
        <v/>
      </c>
      <c r="B913" s="41" t="str">
        <f t="shared" si="131"/>
        <v/>
      </c>
      <c r="C913" s="42" t="str">
        <f t="shared" si="132"/>
        <v/>
      </c>
      <c r="D913" s="43" t="str">
        <f t="shared" si="133"/>
        <v/>
      </c>
      <c r="E913" s="43" t="str">
        <f t="shared" si="134"/>
        <v/>
      </c>
      <c r="F913" s="43" t="str">
        <f t="shared" si="135"/>
        <v/>
      </c>
      <c r="G913" s="44"/>
      <c r="H913" s="43" t="str">
        <f t="shared" si="136"/>
        <v/>
      </c>
      <c r="I913" s="43" t="str">
        <f t="shared" si="137"/>
        <v/>
      </c>
      <c r="J913" s="45" t="str">
        <f t="shared" si="138"/>
        <v/>
      </c>
      <c r="K913" s="43" t="str">
        <f t="shared" si="139"/>
        <v/>
      </c>
      <c r="L913" s="43" t="str">
        <f>IF(A913="","",SUM($K$36:K913))</f>
        <v/>
      </c>
    </row>
    <row r="914" spans="1:12" x14ac:dyDescent="0.2">
      <c r="A914" s="40" t="str">
        <f t="shared" si="130"/>
        <v/>
      </c>
      <c r="B914" s="41" t="str">
        <f t="shared" si="131"/>
        <v/>
      </c>
      <c r="C914" s="42" t="str">
        <f t="shared" si="132"/>
        <v/>
      </c>
      <c r="D914" s="43" t="str">
        <f t="shared" si="133"/>
        <v/>
      </c>
      <c r="E914" s="43" t="str">
        <f t="shared" si="134"/>
        <v/>
      </c>
      <c r="F914" s="43" t="str">
        <f t="shared" si="135"/>
        <v/>
      </c>
      <c r="G914" s="44"/>
      <c r="H914" s="43" t="str">
        <f t="shared" si="136"/>
        <v/>
      </c>
      <c r="I914" s="43" t="str">
        <f t="shared" si="137"/>
        <v/>
      </c>
      <c r="J914" s="45" t="str">
        <f t="shared" si="138"/>
        <v/>
      </c>
      <c r="K914" s="43" t="str">
        <f t="shared" si="139"/>
        <v/>
      </c>
      <c r="L914" s="43" t="str">
        <f>IF(A914="","",SUM($K$36:K914))</f>
        <v/>
      </c>
    </row>
    <row r="915" spans="1:12" x14ac:dyDescent="0.2">
      <c r="A915" s="40" t="str">
        <f t="shared" si="130"/>
        <v/>
      </c>
      <c r="B915" s="41" t="str">
        <f t="shared" si="131"/>
        <v/>
      </c>
      <c r="C915" s="42" t="str">
        <f t="shared" si="132"/>
        <v/>
      </c>
      <c r="D915" s="43" t="str">
        <f t="shared" si="133"/>
        <v/>
      </c>
      <c r="E915" s="43" t="str">
        <f t="shared" si="134"/>
        <v/>
      </c>
      <c r="F915" s="43" t="str">
        <f t="shared" si="135"/>
        <v/>
      </c>
      <c r="G915" s="44"/>
      <c r="H915" s="43" t="str">
        <f t="shared" si="136"/>
        <v/>
      </c>
      <c r="I915" s="43" t="str">
        <f t="shared" si="137"/>
        <v/>
      </c>
      <c r="J915" s="45" t="str">
        <f t="shared" si="138"/>
        <v/>
      </c>
      <c r="K915" s="43" t="str">
        <f t="shared" si="139"/>
        <v/>
      </c>
      <c r="L915" s="43" t="str">
        <f>IF(A915="","",SUM($K$36:K915))</f>
        <v/>
      </c>
    </row>
    <row r="916" spans="1:12" x14ac:dyDescent="0.2">
      <c r="A916" s="40" t="str">
        <f t="shared" si="130"/>
        <v/>
      </c>
      <c r="B916" s="41" t="str">
        <f t="shared" si="131"/>
        <v/>
      </c>
      <c r="C916" s="42" t="str">
        <f t="shared" si="132"/>
        <v/>
      </c>
      <c r="D916" s="43" t="str">
        <f t="shared" si="133"/>
        <v/>
      </c>
      <c r="E916" s="43" t="str">
        <f t="shared" si="134"/>
        <v/>
      </c>
      <c r="F916" s="43" t="str">
        <f t="shared" si="135"/>
        <v/>
      </c>
      <c r="G916" s="44"/>
      <c r="H916" s="43" t="str">
        <f t="shared" si="136"/>
        <v/>
      </c>
      <c r="I916" s="43" t="str">
        <f t="shared" si="137"/>
        <v/>
      </c>
      <c r="J916" s="45" t="str">
        <f t="shared" si="138"/>
        <v/>
      </c>
      <c r="K916" s="43" t="str">
        <f t="shared" si="139"/>
        <v/>
      </c>
      <c r="L916" s="43" t="str">
        <f>IF(A916="","",SUM($K$36:K916))</f>
        <v/>
      </c>
    </row>
    <row r="917" spans="1:12" x14ac:dyDescent="0.2">
      <c r="A917" s="40" t="str">
        <f t="shared" si="130"/>
        <v/>
      </c>
      <c r="B917" s="41" t="str">
        <f t="shared" si="131"/>
        <v/>
      </c>
      <c r="C917" s="42" t="str">
        <f t="shared" si="132"/>
        <v/>
      </c>
      <c r="D917" s="43" t="str">
        <f t="shared" si="133"/>
        <v/>
      </c>
      <c r="E917" s="43" t="str">
        <f t="shared" si="134"/>
        <v/>
      </c>
      <c r="F917" s="43" t="str">
        <f t="shared" si="135"/>
        <v/>
      </c>
      <c r="G917" s="44"/>
      <c r="H917" s="43" t="str">
        <f t="shared" si="136"/>
        <v/>
      </c>
      <c r="I917" s="43" t="str">
        <f t="shared" si="137"/>
        <v/>
      </c>
      <c r="J917" s="45" t="str">
        <f t="shared" si="138"/>
        <v/>
      </c>
      <c r="K917" s="43" t="str">
        <f t="shared" si="139"/>
        <v/>
      </c>
      <c r="L917" s="43" t="str">
        <f>IF(A917="","",SUM($K$36:K917))</f>
        <v/>
      </c>
    </row>
    <row r="918" spans="1:12" x14ac:dyDescent="0.2">
      <c r="A918" s="40" t="str">
        <f t="shared" si="130"/>
        <v/>
      </c>
      <c r="B918" s="41" t="str">
        <f t="shared" si="131"/>
        <v/>
      </c>
      <c r="C918" s="42" t="str">
        <f t="shared" si="132"/>
        <v/>
      </c>
      <c r="D918" s="43" t="str">
        <f t="shared" si="133"/>
        <v/>
      </c>
      <c r="E918" s="43" t="str">
        <f t="shared" si="134"/>
        <v/>
      </c>
      <c r="F918" s="43" t="str">
        <f t="shared" si="135"/>
        <v/>
      </c>
      <c r="G918" s="44"/>
      <c r="H918" s="43" t="str">
        <f t="shared" si="136"/>
        <v/>
      </c>
      <c r="I918" s="43" t="str">
        <f t="shared" si="137"/>
        <v/>
      </c>
      <c r="J918" s="45" t="str">
        <f t="shared" si="138"/>
        <v/>
      </c>
      <c r="K918" s="43" t="str">
        <f t="shared" si="139"/>
        <v/>
      </c>
      <c r="L918" s="43" t="str">
        <f>IF(A918="","",SUM($K$36:K918))</f>
        <v/>
      </c>
    </row>
    <row r="919" spans="1:12" x14ac:dyDescent="0.2">
      <c r="A919" s="40" t="str">
        <f t="shared" si="130"/>
        <v/>
      </c>
      <c r="B919" s="41" t="str">
        <f t="shared" si="131"/>
        <v/>
      </c>
      <c r="C919" s="42" t="str">
        <f t="shared" si="132"/>
        <v/>
      </c>
      <c r="D919" s="43" t="str">
        <f t="shared" si="133"/>
        <v/>
      </c>
      <c r="E919" s="43" t="str">
        <f t="shared" si="134"/>
        <v/>
      </c>
      <c r="F919" s="43" t="str">
        <f t="shared" si="135"/>
        <v/>
      </c>
      <c r="G919" s="44"/>
      <c r="H919" s="43" t="str">
        <f t="shared" si="136"/>
        <v/>
      </c>
      <c r="I919" s="43" t="str">
        <f t="shared" si="137"/>
        <v/>
      </c>
      <c r="J919" s="45" t="str">
        <f t="shared" si="138"/>
        <v/>
      </c>
      <c r="K919" s="43" t="str">
        <f t="shared" si="139"/>
        <v/>
      </c>
      <c r="L919" s="43" t="str">
        <f>IF(A919="","",SUM($K$36:K919))</f>
        <v/>
      </c>
    </row>
    <row r="920" spans="1:12" x14ac:dyDescent="0.2">
      <c r="A920" s="40" t="str">
        <f t="shared" si="130"/>
        <v/>
      </c>
      <c r="B920" s="41" t="str">
        <f t="shared" si="131"/>
        <v/>
      </c>
      <c r="C920" s="42" t="str">
        <f t="shared" si="132"/>
        <v/>
      </c>
      <c r="D920" s="43" t="str">
        <f t="shared" si="133"/>
        <v/>
      </c>
      <c r="E920" s="43" t="str">
        <f t="shared" si="134"/>
        <v/>
      </c>
      <c r="F920" s="43" t="str">
        <f t="shared" si="135"/>
        <v/>
      </c>
      <c r="G920" s="44"/>
      <c r="H920" s="43" t="str">
        <f t="shared" si="136"/>
        <v/>
      </c>
      <c r="I920" s="43" t="str">
        <f t="shared" si="137"/>
        <v/>
      </c>
      <c r="J920" s="45" t="str">
        <f t="shared" si="138"/>
        <v/>
      </c>
      <c r="K920" s="43" t="str">
        <f t="shared" si="139"/>
        <v/>
      </c>
      <c r="L920" s="43" t="str">
        <f>IF(A920="","",SUM($K$36:K920))</f>
        <v/>
      </c>
    </row>
    <row r="921" spans="1:12" x14ac:dyDescent="0.2">
      <c r="A921" s="40" t="str">
        <f t="shared" si="130"/>
        <v/>
      </c>
      <c r="B921" s="41" t="str">
        <f t="shared" si="131"/>
        <v/>
      </c>
      <c r="C921" s="42" t="str">
        <f t="shared" si="132"/>
        <v/>
      </c>
      <c r="D921" s="43" t="str">
        <f t="shared" si="133"/>
        <v/>
      </c>
      <c r="E921" s="43" t="str">
        <f t="shared" si="134"/>
        <v/>
      </c>
      <c r="F921" s="43" t="str">
        <f t="shared" si="135"/>
        <v/>
      </c>
      <c r="G921" s="44"/>
      <c r="H921" s="43" t="str">
        <f t="shared" si="136"/>
        <v/>
      </c>
      <c r="I921" s="43" t="str">
        <f t="shared" si="137"/>
        <v/>
      </c>
      <c r="J921" s="45" t="str">
        <f t="shared" si="138"/>
        <v/>
      </c>
      <c r="K921" s="43" t="str">
        <f t="shared" si="139"/>
        <v/>
      </c>
      <c r="L921" s="43" t="str">
        <f>IF(A921="","",SUM($K$36:K921))</f>
        <v/>
      </c>
    </row>
    <row r="922" spans="1:12" x14ac:dyDescent="0.2">
      <c r="A922" s="40" t="str">
        <f t="shared" si="130"/>
        <v/>
      </c>
      <c r="B922" s="41" t="str">
        <f t="shared" si="131"/>
        <v/>
      </c>
      <c r="C922" s="42" t="str">
        <f t="shared" si="132"/>
        <v/>
      </c>
      <c r="D922" s="43" t="str">
        <f t="shared" si="133"/>
        <v/>
      </c>
      <c r="E922" s="43" t="str">
        <f t="shared" si="134"/>
        <v/>
      </c>
      <c r="F922" s="43" t="str">
        <f t="shared" si="135"/>
        <v/>
      </c>
      <c r="G922" s="44"/>
      <c r="H922" s="43" t="str">
        <f t="shared" si="136"/>
        <v/>
      </c>
      <c r="I922" s="43" t="str">
        <f t="shared" si="137"/>
        <v/>
      </c>
      <c r="J922" s="45" t="str">
        <f t="shared" si="138"/>
        <v/>
      </c>
      <c r="K922" s="43" t="str">
        <f t="shared" si="139"/>
        <v/>
      </c>
      <c r="L922" s="43" t="str">
        <f>IF(A922="","",SUM($K$36:K922))</f>
        <v/>
      </c>
    </row>
    <row r="923" spans="1:12" x14ac:dyDescent="0.2">
      <c r="A923" s="40" t="str">
        <f t="shared" si="130"/>
        <v/>
      </c>
      <c r="B923" s="41" t="str">
        <f t="shared" si="131"/>
        <v/>
      </c>
      <c r="C923" s="42" t="str">
        <f t="shared" si="132"/>
        <v/>
      </c>
      <c r="D923" s="43" t="str">
        <f t="shared" si="133"/>
        <v/>
      </c>
      <c r="E923" s="43" t="str">
        <f t="shared" si="134"/>
        <v/>
      </c>
      <c r="F923" s="43" t="str">
        <f t="shared" si="135"/>
        <v/>
      </c>
      <c r="G923" s="44"/>
      <c r="H923" s="43" t="str">
        <f t="shared" si="136"/>
        <v/>
      </c>
      <c r="I923" s="43" t="str">
        <f t="shared" si="137"/>
        <v/>
      </c>
      <c r="J923" s="45" t="str">
        <f t="shared" si="138"/>
        <v/>
      </c>
      <c r="K923" s="43" t="str">
        <f t="shared" si="139"/>
        <v/>
      </c>
      <c r="L923" s="43" t="str">
        <f>IF(A923="","",SUM($K$36:K923))</f>
        <v/>
      </c>
    </row>
    <row r="924" spans="1:12" x14ac:dyDescent="0.2">
      <c r="A924" s="40" t="str">
        <f t="shared" si="130"/>
        <v/>
      </c>
      <c r="B924" s="41" t="str">
        <f t="shared" si="131"/>
        <v/>
      </c>
      <c r="C924" s="42" t="str">
        <f t="shared" si="132"/>
        <v/>
      </c>
      <c r="D924" s="43" t="str">
        <f t="shared" si="133"/>
        <v/>
      </c>
      <c r="E924" s="43" t="str">
        <f t="shared" si="134"/>
        <v/>
      </c>
      <c r="F924" s="43" t="str">
        <f t="shared" si="135"/>
        <v/>
      </c>
      <c r="G924" s="44"/>
      <c r="H924" s="43" t="str">
        <f t="shared" si="136"/>
        <v/>
      </c>
      <c r="I924" s="43" t="str">
        <f t="shared" si="137"/>
        <v/>
      </c>
      <c r="J924" s="45" t="str">
        <f t="shared" si="138"/>
        <v/>
      </c>
      <c r="K924" s="43" t="str">
        <f t="shared" si="139"/>
        <v/>
      </c>
      <c r="L924" s="43" t="str">
        <f>IF(A924="","",SUM($K$36:K924))</f>
        <v/>
      </c>
    </row>
    <row r="925" spans="1:12" x14ac:dyDescent="0.2">
      <c r="A925" s="40" t="str">
        <f t="shared" si="130"/>
        <v/>
      </c>
      <c r="B925" s="41" t="str">
        <f t="shared" si="131"/>
        <v/>
      </c>
      <c r="C925" s="42" t="str">
        <f t="shared" si="132"/>
        <v/>
      </c>
      <c r="D925" s="43" t="str">
        <f t="shared" si="133"/>
        <v/>
      </c>
      <c r="E925" s="43" t="str">
        <f t="shared" si="134"/>
        <v/>
      </c>
      <c r="F925" s="43" t="str">
        <f t="shared" si="135"/>
        <v/>
      </c>
      <c r="G925" s="44"/>
      <c r="H925" s="43" t="str">
        <f t="shared" si="136"/>
        <v/>
      </c>
      <c r="I925" s="43" t="str">
        <f t="shared" si="137"/>
        <v/>
      </c>
      <c r="J925" s="45" t="str">
        <f t="shared" si="138"/>
        <v/>
      </c>
      <c r="K925" s="43" t="str">
        <f t="shared" si="139"/>
        <v/>
      </c>
      <c r="L925" s="43" t="str">
        <f>IF(A925="","",SUM($K$36:K925))</f>
        <v/>
      </c>
    </row>
    <row r="926" spans="1:12" x14ac:dyDescent="0.2">
      <c r="A926" s="40" t="str">
        <f t="shared" si="130"/>
        <v/>
      </c>
      <c r="B926" s="41" t="str">
        <f t="shared" si="131"/>
        <v/>
      </c>
      <c r="C926" s="42" t="str">
        <f t="shared" si="132"/>
        <v/>
      </c>
      <c r="D926" s="43" t="str">
        <f t="shared" si="133"/>
        <v/>
      </c>
      <c r="E926" s="43" t="str">
        <f t="shared" si="134"/>
        <v/>
      </c>
      <c r="F926" s="43" t="str">
        <f t="shared" si="135"/>
        <v/>
      </c>
      <c r="G926" s="44"/>
      <c r="H926" s="43" t="str">
        <f t="shared" si="136"/>
        <v/>
      </c>
      <c r="I926" s="43" t="str">
        <f t="shared" si="137"/>
        <v/>
      </c>
      <c r="J926" s="45" t="str">
        <f t="shared" si="138"/>
        <v/>
      </c>
      <c r="K926" s="43" t="str">
        <f t="shared" si="139"/>
        <v/>
      </c>
      <c r="L926" s="43" t="str">
        <f>IF(A926="","",SUM($K$36:K926))</f>
        <v/>
      </c>
    </row>
    <row r="927" spans="1:12" x14ac:dyDescent="0.2">
      <c r="A927" s="40" t="str">
        <f t="shared" si="130"/>
        <v/>
      </c>
      <c r="B927" s="41" t="str">
        <f t="shared" si="131"/>
        <v/>
      </c>
      <c r="C927" s="42" t="str">
        <f t="shared" si="132"/>
        <v/>
      </c>
      <c r="D927" s="43" t="str">
        <f t="shared" si="133"/>
        <v/>
      </c>
      <c r="E927" s="43" t="str">
        <f t="shared" si="134"/>
        <v/>
      </c>
      <c r="F927" s="43" t="str">
        <f t="shared" si="135"/>
        <v/>
      </c>
      <c r="G927" s="44"/>
      <c r="H927" s="43" t="str">
        <f t="shared" si="136"/>
        <v/>
      </c>
      <c r="I927" s="43" t="str">
        <f t="shared" si="137"/>
        <v/>
      </c>
      <c r="J927" s="45" t="str">
        <f t="shared" si="138"/>
        <v/>
      </c>
      <c r="K927" s="43" t="str">
        <f t="shared" si="139"/>
        <v/>
      </c>
      <c r="L927" s="43" t="str">
        <f>IF(A927="","",SUM($K$36:K927))</f>
        <v/>
      </c>
    </row>
    <row r="928" spans="1:12" x14ac:dyDescent="0.2">
      <c r="A928" s="40" t="str">
        <f t="shared" si="130"/>
        <v/>
      </c>
      <c r="B928" s="41" t="str">
        <f t="shared" si="131"/>
        <v/>
      </c>
      <c r="C928" s="42" t="str">
        <f t="shared" si="132"/>
        <v/>
      </c>
      <c r="D928" s="43" t="str">
        <f t="shared" si="133"/>
        <v/>
      </c>
      <c r="E928" s="43" t="str">
        <f t="shared" si="134"/>
        <v/>
      </c>
      <c r="F928" s="43" t="str">
        <f t="shared" si="135"/>
        <v/>
      </c>
      <c r="G928" s="44"/>
      <c r="H928" s="43" t="str">
        <f t="shared" si="136"/>
        <v/>
      </c>
      <c r="I928" s="43" t="str">
        <f t="shared" si="137"/>
        <v/>
      </c>
      <c r="J928" s="45" t="str">
        <f t="shared" si="138"/>
        <v/>
      </c>
      <c r="K928" s="43" t="str">
        <f t="shared" si="139"/>
        <v/>
      </c>
      <c r="L928" s="43" t="str">
        <f>IF(A928="","",SUM($K$36:K928))</f>
        <v/>
      </c>
    </row>
    <row r="929" spans="1:12" x14ac:dyDescent="0.2">
      <c r="A929" s="40" t="str">
        <f t="shared" si="130"/>
        <v/>
      </c>
      <c r="B929" s="41" t="str">
        <f t="shared" si="131"/>
        <v/>
      </c>
      <c r="C929" s="42" t="str">
        <f t="shared" si="132"/>
        <v/>
      </c>
      <c r="D929" s="43" t="str">
        <f t="shared" si="133"/>
        <v/>
      </c>
      <c r="E929" s="43" t="str">
        <f t="shared" si="134"/>
        <v/>
      </c>
      <c r="F929" s="43" t="str">
        <f t="shared" si="135"/>
        <v/>
      </c>
      <c r="G929" s="44"/>
      <c r="H929" s="43" t="str">
        <f t="shared" si="136"/>
        <v/>
      </c>
      <c r="I929" s="43" t="str">
        <f t="shared" si="137"/>
        <v/>
      </c>
      <c r="J929" s="45" t="str">
        <f t="shared" si="138"/>
        <v/>
      </c>
      <c r="K929" s="43" t="str">
        <f t="shared" si="139"/>
        <v/>
      </c>
      <c r="L929" s="43" t="str">
        <f>IF(A929="","",SUM($K$36:K929))</f>
        <v/>
      </c>
    </row>
    <row r="930" spans="1:12" x14ac:dyDescent="0.2">
      <c r="A930" s="40" t="str">
        <f t="shared" si="130"/>
        <v/>
      </c>
      <c r="B930" s="41" t="str">
        <f t="shared" si="131"/>
        <v/>
      </c>
      <c r="C930" s="42" t="str">
        <f t="shared" si="132"/>
        <v/>
      </c>
      <c r="D930" s="43" t="str">
        <f t="shared" si="133"/>
        <v/>
      </c>
      <c r="E930" s="43" t="str">
        <f t="shared" si="134"/>
        <v/>
      </c>
      <c r="F930" s="43" t="str">
        <f t="shared" si="135"/>
        <v/>
      </c>
      <c r="G930" s="44"/>
      <c r="H930" s="43" t="str">
        <f t="shared" si="136"/>
        <v/>
      </c>
      <c r="I930" s="43" t="str">
        <f t="shared" si="137"/>
        <v/>
      </c>
      <c r="J930" s="45" t="str">
        <f t="shared" si="138"/>
        <v/>
      </c>
      <c r="K930" s="43" t="str">
        <f t="shared" si="139"/>
        <v/>
      </c>
      <c r="L930" s="43" t="str">
        <f>IF(A930="","",SUM($K$36:K930))</f>
        <v/>
      </c>
    </row>
    <row r="931" spans="1:12" x14ac:dyDescent="0.2">
      <c r="A931" s="40" t="str">
        <f t="shared" si="130"/>
        <v/>
      </c>
      <c r="B931" s="41" t="str">
        <f t="shared" si="131"/>
        <v/>
      </c>
      <c r="C931" s="42" t="str">
        <f t="shared" si="132"/>
        <v/>
      </c>
      <c r="D931" s="43" t="str">
        <f t="shared" si="133"/>
        <v/>
      </c>
      <c r="E931" s="43" t="str">
        <f t="shared" si="134"/>
        <v/>
      </c>
      <c r="F931" s="43" t="str">
        <f t="shared" si="135"/>
        <v/>
      </c>
      <c r="G931" s="44"/>
      <c r="H931" s="43" t="str">
        <f t="shared" si="136"/>
        <v/>
      </c>
      <c r="I931" s="43" t="str">
        <f t="shared" si="137"/>
        <v/>
      </c>
      <c r="J931" s="45" t="str">
        <f t="shared" si="138"/>
        <v/>
      </c>
      <c r="K931" s="43" t="str">
        <f t="shared" si="139"/>
        <v/>
      </c>
      <c r="L931" s="43" t="str">
        <f>IF(A931="","",SUM($K$36:K931))</f>
        <v/>
      </c>
    </row>
    <row r="932" spans="1:12" x14ac:dyDescent="0.2">
      <c r="A932" s="40" t="str">
        <f t="shared" ref="A932:A995" si="140">IF(I931="","",IF(OR(A931&gt;=nper,ROUND(I931,2)&lt;=0),"",A931+1))</f>
        <v/>
      </c>
      <c r="B932" s="41" t="str">
        <f t="shared" ref="B932:B995" si="141">IF(A932="","",IF(OR(periods_per_year=26,periods_per_year=52),IF(periods_per_year=26,IF(A932=1,fpdate,B931+14),IF(periods_per_year=52,IF(A932=1,fpdate,B931+7),"n/a")),IF(periods_per_year=24,DATE(YEAR(fpdate),MONTH(fpdate)+(A932-1)/2+IF(AND(DAY(fpdate)&gt;=15,MOD(A932,2)=0),1,0),IF(MOD(A932,2)=0,IF(DAY(fpdate)&gt;=15,DAY(fpdate)-14,DAY(fpdate)+14),DAY(fpdate))),IF(DAY(DATE(YEAR(fpdate),MONTH(fpdate)+A932-1,DAY(fpdate)))&lt;&gt;DAY(fpdate),DATE(YEAR(fpdate),MONTH(fpdate)+A932,0),DATE(YEAR(fpdate),MONTH(fpdate)+A932-1,DAY(fpdate))))))</f>
        <v/>
      </c>
      <c r="C932" s="42" t="str">
        <f t="shared" ref="C932:C995" si="142">IF(A932="","",IF(variable,IF(A932&lt;$L$6*periods_per_year,start_rate,IF($L$10&gt;=0,MIN($L$7,start_rate+$L$10*ROUNDUP((A932-$L$6*periods_per_year)/$L$9,0)),MAX($L$8,start_rate+$L$10*ROUNDUP((A932-$L$6*periods_per_year)/$L$9,0)))),start_rate))</f>
        <v/>
      </c>
      <c r="D932" s="43" t="str">
        <f t="shared" ref="D932:D995" si="143">IF(A932="","",ROUND((((1+C932/CP)^(CP/periods_per_year))-1)*I931,2))</f>
        <v/>
      </c>
      <c r="E932" s="43" t="str">
        <f t="shared" ref="E932:E995" si="144">IF(A932="","",IF(A932=nper,I931+D932,MIN(I931+D932,IF(C932=C931,E931,IF($D$10="Acc Bi-Weekly",ROUND((-PMT(((1+C932/CP)^(CP/12))-1,(nper-A932+1)*12/26,I931))/2,2),IF($D$10="Acc Weekly",ROUND((-PMT(((1+C932/CP)^(CP/12))-1,(nper-A932+1)*12/52,I931))/4,2),ROUND(-PMT(((1+C932/CP)^(CP/periods_per_year))-1,nper-A932+1,I931),2)))))))</f>
        <v/>
      </c>
      <c r="F932" s="43" t="str">
        <f t="shared" ref="F932:F995" si="145">IF(A932="","",IF(I931&lt;=E932,0,IF(IF(MOD(A932,int)=0,$D$20,0)+E932&gt;=I931+D932,I931+D932-E932,IF(MOD(A932,int)=0,$D$20,0)+IF(IF(MOD(A932,int)=0,$D$20,0)+IF(MOD(A932-$D$23,periods_per_year)=0,$D$22,0)+E932&lt;I931+D932,IF(MOD(A932-$D$23,periods_per_year)=0,$D$22,0),I931+D932-IF(MOD(A932,int)=0,$D$20,0)-E932))))</f>
        <v/>
      </c>
      <c r="G932" s="44"/>
      <c r="H932" s="43" t="str">
        <f t="shared" ref="H932:H995" si="146">IF(A932="","",E932-D932+G932+IF(F932="",0,F932))</f>
        <v/>
      </c>
      <c r="I932" s="43" t="str">
        <f t="shared" ref="I932:I995" si="147">IF(A932="","",I931-H932)</f>
        <v/>
      </c>
      <c r="J932" s="45" t="str">
        <f t="shared" ref="J932:J995" si="148">IF(A932="","",IF(MOD(A932,periods_per_year)=0,A932/periods_per_year,""))</f>
        <v/>
      </c>
      <c r="K932" s="43" t="str">
        <f t="shared" ref="K932:K995" si="149">IF(A932="","",$L$28*D932)</f>
        <v/>
      </c>
      <c r="L932" s="43" t="str">
        <f>IF(A932="","",SUM($K$36:K932))</f>
        <v/>
      </c>
    </row>
    <row r="933" spans="1:12" x14ac:dyDescent="0.2">
      <c r="A933" s="40" t="str">
        <f t="shared" si="140"/>
        <v/>
      </c>
      <c r="B933" s="41" t="str">
        <f t="shared" si="141"/>
        <v/>
      </c>
      <c r="C933" s="42" t="str">
        <f t="shared" si="142"/>
        <v/>
      </c>
      <c r="D933" s="43" t="str">
        <f t="shared" si="143"/>
        <v/>
      </c>
      <c r="E933" s="43" t="str">
        <f t="shared" si="144"/>
        <v/>
      </c>
      <c r="F933" s="43" t="str">
        <f t="shared" si="145"/>
        <v/>
      </c>
      <c r="G933" s="44"/>
      <c r="H933" s="43" t="str">
        <f t="shared" si="146"/>
        <v/>
      </c>
      <c r="I933" s="43" t="str">
        <f t="shared" si="147"/>
        <v/>
      </c>
      <c r="J933" s="45" t="str">
        <f t="shared" si="148"/>
        <v/>
      </c>
      <c r="K933" s="43" t="str">
        <f t="shared" si="149"/>
        <v/>
      </c>
      <c r="L933" s="43" t="str">
        <f>IF(A933="","",SUM($K$36:K933))</f>
        <v/>
      </c>
    </row>
    <row r="934" spans="1:12" x14ac:dyDescent="0.2">
      <c r="A934" s="40" t="str">
        <f t="shared" si="140"/>
        <v/>
      </c>
      <c r="B934" s="41" t="str">
        <f t="shared" si="141"/>
        <v/>
      </c>
      <c r="C934" s="42" t="str">
        <f t="shared" si="142"/>
        <v/>
      </c>
      <c r="D934" s="43" t="str">
        <f t="shared" si="143"/>
        <v/>
      </c>
      <c r="E934" s="43" t="str">
        <f t="shared" si="144"/>
        <v/>
      </c>
      <c r="F934" s="43" t="str">
        <f t="shared" si="145"/>
        <v/>
      </c>
      <c r="G934" s="44"/>
      <c r="H934" s="43" t="str">
        <f t="shared" si="146"/>
        <v/>
      </c>
      <c r="I934" s="43" t="str">
        <f t="shared" si="147"/>
        <v/>
      </c>
      <c r="J934" s="45" t="str">
        <f t="shared" si="148"/>
        <v/>
      </c>
      <c r="K934" s="43" t="str">
        <f t="shared" si="149"/>
        <v/>
      </c>
      <c r="L934" s="43" t="str">
        <f>IF(A934="","",SUM($K$36:K934))</f>
        <v/>
      </c>
    </row>
    <row r="935" spans="1:12" x14ac:dyDescent="0.2">
      <c r="A935" s="40" t="str">
        <f t="shared" si="140"/>
        <v/>
      </c>
      <c r="B935" s="41" t="str">
        <f t="shared" si="141"/>
        <v/>
      </c>
      <c r="C935" s="42" t="str">
        <f t="shared" si="142"/>
        <v/>
      </c>
      <c r="D935" s="43" t="str">
        <f t="shared" si="143"/>
        <v/>
      </c>
      <c r="E935" s="43" t="str">
        <f t="shared" si="144"/>
        <v/>
      </c>
      <c r="F935" s="43" t="str">
        <f t="shared" si="145"/>
        <v/>
      </c>
      <c r="G935" s="44"/>
      <c r="H935" s="43" t="str">
        <f t="shared" si="146"/>
        <v/>
      </c>
      <c r="I935" s="43" t="str">
        <f t="shared" si="147"/>
        <v/>
      </c>
      <c r="J935" s="45" t="str">
        <f t="shared" si="148"/>
        <v/>
      </c>
      <c r="K935" s="43" t="str">
        <f t="shared" si="149"/>
        <v/>
      </c>
      <c r="L935" s="43" t="str">
        <f>IF(A935="","",SUM($K$36:K935))</f>
        <v/>
      </c>
    </row>
    <row r="936" spans="1:12" x14ac:dyDescent="0.2">
      <c r="A936" s="40" t="str">
        <f t="shared" si="140"/>
        <v/>
      </c>
      <c r="B936" s="41" t="str">
        <f t="shared" si="141"/>
        <v/>
      </c>
      <c r="C936" s="42" t="str">
        <f t="shared" si="142"/>
        <v/>
      </c>
      <c r="D936" s="43" t="str">
        <f t="shared" si="143"/>
        <v/>
      </c>
      <c r="E936" s="43" t="str">
        <f t="shared" si="144"/>
        <v/>
      </c>
      <c r="F936" s="43" t="str">
        <f t="shared" si="145"/>
        <v/>
      </c>
      <c r="G936" s="44"/>
      <c r="H936" s="43" t="str">
        <f t="shared" si="146"/>
        <v/>
      </c>
      <c r="I936" s="43" t="str">
        <f t="shared" si="147"/>
        <v/>
      </c>
      <c r="J936" s="45" t="str">
        <f t="shared" si="148"/>
        <v/>
      </c>
      <c r="K936" s="43" t="str">
        <f t="shared" si="149"/>
        <v/>
      </c>
      <c r="L936" s="43" t="str">
        <f>IF(A936="","",SUM($K$36:K936))</f>
        <v/>
      </c>
    </row>
    <row r="937" spans="1:12" x14ac:dyDescent="0.2">
      <c r="A937" s="40" t="str">
        <f t="shared" si="140"/>
        <v/>
      </c>
      <c r="B937" s="41" t="str">
        <f t="shared" si="141"/>
        <v/>
      </c>
      <c r="C937" s="42" t="str">
        <f t="shared" si="142"/>
        <v/>
      </c>
      <c r="D937" s="43" t="str">
        <f t="shared" si="143"/>
        <v/>
      </c>
      <c r="E937" s="43" t="str">
        <f t="shared" si="144"/>
        <v/>
      </c>
      <c r="F937" s="43" t="str">
        <f t="shared" si="145"/>
        <v/>
      </c>
      <c r="G937" s="44"/>
      <c r="H937" s="43" t="str">
        <f t="shared" si="146"/>
        <v/>
      </c>
      <c r="I937" s="43" t="str">
        <f t="shared" si="147"/>
        <v/>
      </c>
      <c r="J937" s="45" t="str">
        <f t="shared" si="148"/>
        <v/>
      </c>
      <c r="K937" s="43" t="str">
        <f t="shared" si="149"/>
        <v/>
      </c>
      <c r="L937" s="43" t="str">
        <f>IF(A937="","",SUM($K$36:K937))</f>
        <v/>
      </c>
    </row>
    <row r="938" spans="1:12" x14ac:dyDescent="0.2">
      <c r="A938" s="40" t="str">
        <f t="shared" si="140"/>
        <v/>
      </c>
      <c r="B938" s="41" t="str">
        <f t="shared" si="141"/>
        <v/>
      </c>
      <c r="C938" s="42" t="str">
        <f t="shared" si="142"/>
        <v/>
      </c>
      <c r="D938" s="43" t="str">
        <f t="shared" si="143"/>
        <v/>
      </c>
      <c r="E938" s="43" t="str">
        <f t="shared" si="144"/>
        <v/>
      </c>
      <c r="F938" s="43" t="str">
        <f t="shared" si="145"/>
        <v/>
      </c>
      <c r="G938" s="44"/>
      <c r="H938" s="43" t="str">
        <f t="shared" si="146"/>
        <v/>
      </c>
      <c r="I938" s="43" t="str">
        <f t="shared" si="147"/>
        <v/>
      </c>
      <c r="J938" s="45" t="str">
        <f t="shared" si="148"/>
        <v/>
      </c>
      <c r="K938" s="43" t="str">
        <f t="shared" si="149"/>
        <v/>
      </c>
      <c r="L938" s="43" t="str">
        <f>IF(A938="","",SUM($K$36:K938))</f>
        <v/>
      </c>
    </row>
    <row r="939" spans="1:12" x14ac:dyDescent="0.2">
      <c r="A939" s="40" t="str">
        <f t="shared" si="140"/>
        <v/>
      </c>
      <c r="B939" s="41" t="str">
        <f t="shared" si="141"/>
        <v/>
      </c>
      <c r="C939" s="42" t="str">
        <f t="shared" si="142"/>
        <v/>
      </c>
      <c r="D939" s="43" t="str">
        <f t="shared" si="143"/>
        <v/>
      </c>
      <c r="E939" s="43" t="str">
        <f t="shared" si="144"/>
        <v/>
      </c>
      <c r="F939" s="43" t="str">
        <f t="shared" si="145"/>
        <v/>
      </c>
      <c r="G939" s="44"/>
      <c r="H939" s="43" t="str">
        <f t="shared" si="146"/>
        <v/>
      </c>
      <c r="I939" s="43" t="str">
        <f t="shared" si="147"/>
        <v/>
      </c>
      <c r="J939" s="45" t="str">
        <f t="shared" si="148"/>
        <v/>
      </c>
      <c r="K939" s="43" t="str">
        <f t="shared" si="149"/>
        <v/>
      </c>
      <c r="L939" s="43" t="str">
        <f>IF(A939="","",SUM($K$36:K939))</f>
        <v/>
      </c>
    </row>
    <row r="940" spans="1:12" x14ac:dyDescent="0.2">
      <c r="A940" s="40" t="str">
        <f t="shared" si="140"/>
        <v/>
      </c>
      <c r="B940" s="41" t="str">
        <f t="shared" si="141"/>
        <v/>
      </c>
      <c r="C940" s="42" t="str">
        <f t="shared" si="142"/>
        <v/>
      </c>
      <c r="D940" s="43" t="str">
        <f t="shared" si="143"/>
        <v/>
      </c>
      <c r="E940" s="43" t="str">
        <f t="shared" si="144"/>
        <v/>
      </c>
      <c r="F940" s="43" t="str">
        <f t="shared" si="145"/>
        <v/>
      </c>
      <c r="G940" s="44"/>
      <c r="H940" s="43" t="str">
        <f t="shared" si="146"/>
        <v/>
      </c>
      <c r="I940" s="43" t="str">
        <f t="shared" si="147"/>
        <v/>
      </c>
      <c r="J940" s="45" t="str">
        <f t="shared" si="148"/>
        <v/>
      </c>
      <c r="K940" s="43" t="str">
        <f t="shared" si="149"/>
        <v/>
      </c>
      <c r="L940" s="43" t="str">
        <f>IF(A940="","",SUM($K$36:K940))</f>
        <v/>
      </c>
    </row>
    <row r="941" spans="1:12" x14ac:dyDescent="0.2">
      <c r="A941" s="40" t="str">
        <f t="shared" si="140"/>
        <v/>
      </c>
      <c r="B941" s="41" t="str">
        <f t="shared" si="141"/>
        <v/>
      </c>
      <c r="C941" s="42" t="str">
        <f t="shared" si="142"/>
        <v/>
      </c>
      <c r="D941" s="43" t="str">
        <f t="shared" si="143"/>
        <v/>
      </c>
      <c r="E941" s="43" t="str">
        <f t="shared" si="144"/>
        <v/>
      </c>
      <c r="F941" s="43" t="str">
        <f t="shared" si="145"/>
        <v/>
      </c>
      <c r="G941" s="44"/>
      <c r="H941" s="43" t="str">
        <f t="shared" si="146"/>
        <v/>
      </c>
      <c r="I941" s="43" t="str">
        <f t="shared" si="147"/>
        <v/>
      </c>
      <c r="J941" s="45" t="str">
        <f t="shared" si="148"/>
        <v/>
      </c>
      <c r="K941" s="43" t="str">
        <f t="shared" si="149"/>
        <v/>
      </c>
      <c r="L941" s="43" t="str">
        <f>IF(A941="","",SUM($K$36:K941))</f>
        <v/>
      </c>
    </row>
    <row r="942" spans="1:12" x14ac:dyDescent="0.2">
      <c r="A942" s="40" t="str">
        <f t="shared" si="140"/>
        <v/>
      </c>
      <c r="B942" s="41" t="str">
        <f t="shared" si="141"/>
        <v/>
      </c>
      <c r="C942" s="42" t="str">
        <f t="shared" si="142"/>
        <v/>
      </c>
      <c r="D942" s="43" t="str">
        <f t="shared" si="143"/>
        <v/>
      </c>
      <c r="E942" s="43" t="str">
        <f t="shared" si="144"/>
        <v/>
      </c>
      <c r="F942" s="43" t="str">
        <f t="shared" si="145"/>
        <v/>
      </c>
      <c r="G942" s="44"/>
      <c r="H942" s="43" t="str">
        <f t="shared" si="146"/>
        <v/>
      </c>
      <c r="I942" s="43" t="str">
        <f t="shared" si="147"/>
        <v/>
      </c>
      <c r="J942" s="45" t="str">
        <f t="shared" si="148"/>
        <v/>
      </c>
      <c r="K942" s="43" t="str">
        <f t="shared" si="149"/>
        <v/>
      </c>
      <c r="L942" s="43" t="str">
        <f>IF(A942="","",SUM($K$36:K942))</f>
        <v/>
      </c>
    </row>
    <row r="943" spans="1:12" x14ac:dyDescent="0.2">
      <c r="A943" s="40" t="str">
        <f t="shared" si="140"/>
        <v/>
      </c>
      <c r="B943" s="41" t="str">
        <f t="shared" si="141"/>
        <v/>
      </c>
      <c r="C943" s="42" t="str">
        <f t="shared" si="142"/>
        <v/>
      </c>
      <c r="D943" s="43" t="str">
        <f t="shared" si="143"/>
        <v/>
      </c>
      <c r="E943" s="43" t="str">
        <f t="shared" si="144"/>
        <v/>
      </c>
      <c r="F943" s="43" t="str">
        <f t="shared" si="145"/>
        <v/>
      </c>
      <c r="G943" s="44"/>
      <c r="H943" s="43" t="str">
        <f t="shared" si="146"/>
        <v/>
      </c>
      <c r="I943" s="43" t="str">
        <f t="shared" si="147"/>
        <v/>
      </c>
      <c r="J943" s="45" t="str">
        <f t="shared" si="148"/>
        <v/>
      </c>
      <c r="K943" s="43" t="str">
        <f t="shared" si="149"/>
        <v/>
      </c>
      <c r="L943" s="43" t="str">
        <f>IF(A943="","",SUM($K$36:K943))</f>
        <v/>
      </c>
    </row>
    <row r="944" spans="1:12" x14ac:dyDescent="0.2">
      <c r="A944" s="40" t="str">
        <f t="shared" si="140"/>
        <v/>
      </c>
      <c r="B944" s="41" t="str">
        <f t="shared" si="141"/>
        <v/>
      </c>
      <c r="C944" s="42" t="str">
        <f t="shared" si="142"/>
        <v/>
      </c>
      <c r="D944" s="43" t="str">
        <f t="shared" si="143"/>
        <v/>
      </c>
      <c r="E944" s="43" t="str">
        <f t="shared" si="144"/>
        <v/>
      </c>
      <c r="F944" s="43" t="str">
        <f t="shared" si="145"/>
        <v/>
      </c>
      <c r="G944" s="44"/>
      <c r="H944" s="43" t="str">
        <f t="shared" si="146"/>
        <v/>
      </c>
      <c r="I944" s="43" t="str">
        <f t="shared" si="147"/>
        <v/>
      </c>
      <c r="J944" s="45" t="str">
        <f t="shared" si="148"/>
        <v/>
      </c>
      <c r="K944" s="43" t="str">
        <f t="shared" si="149"/>
        <v/>
      </c>
      <c r="L944" s="43" t="str">
        <f>IF(A944="","",SUM($K$36:K944))</f>
        <v/>
      </c>
    </row>
    <row r="945" spans="1:12" x14ac:dyDescent="0.2">
      <c r="A945" s="40" t="str">
        <f t="shared" si="140"/>
        <v/>
      </c>
      <c r="B945" s="41" t="str">
        <f t="shared" si="141"/>
        <v/>
      </c>
      <c r="C945" s="42" t="str">
        <f t="shared" si="142"/>
        <v/>
      </c>
      <c r="D945" s="43" t="str">
        <f t="shared" si="143"/>
        <v/>
      </c>
      <c r="E945" s="43" t="str">
        <f t="shared" si="144"/>
        <v/>
      </c>
      <c r="F945" s="43" t="str">
        <f t="shared" si="145"/>
        <v/>
      </c>
      <c r="G945" s="44"/>
      <c r="H945" s="43" t="str">
        <f t="shared" si="146"/>
        <v/>
      </c>
      <c r="I945" s="43" t="str">
        <f t="shared" si="147"/>
        <v/>
      </c>
      <c r="J945" s="45" t="str">
        <f t="shared" si="148"/>
        <v/>
      </c>
      <c r="K945" s="43" t="str">
        <f t="shared" si="149"/>
        <v/>
      </c>
      <c r="L945" s="43" t="str">
        <f>IF(A945="","",SUM($K$36:K945))</f>
        <v/>
      </c>
    </row>
    <row r="946" spans="1:12" x14ac:dyDescent="0.2">
      <c r="A946" s="40" t="str">
        <f t="shared" si="140"/>
        <v/>
      </c>
      <c r="B946" s="41" t="str">
        <f t="shared" si="141"/>
        <v/>
      </c>
      <c r="C946" s="42" t="str">
        <f t="shared" si="142"/>
        <v/>
      </c>
      <c r="D946" s="43" t="str">
        <f t="shared" si="143"/>
        <v/>
      </c>
      <c r="E946" s="43" t="str">
        <f t="shared" si="144"/>
        <v/>
      </c>
      <c r="F946" s="43" t="str">
        <f t="shared" si="145"/>
        <v/>
      </c>
      <c r="G946" s="44"/>
      <c r="H946" s="43" t="str">
        <f t="shared" si="146"/>
        <v/>
      </c>
      <c r="I946" s="43" t="str">
        <f t="shared" si="147"/>
        <v/>
      </c>
      <c r="J946" s="45" t="str">
        <f t="shared" si="148"/>
        <v/>
      </c>
      <c r="K946" s="43" t="str">
        <f t="shared" si="149"/>
        <v/>
      </c>
      <c r="L946" s="43" t="str">
        <f>IF(A946="","",SUM($K$36:K946))</f>
        <v/>
      </c>
    </row>
    <row r="947" spans="1:12" x14ac:dyDescent="0.2">
      <c r="A947" s="40" t="str">
        <f t="shared" si="140"/>
        <v/>
      </c>
      <c r="B947" s="41" t="str">
        <f t="shared" si="141"/>
        <v/>
      </c>
      <c r="C947" s="42" t="str">
        <f t="shared" si="142"/>
        <v/>
      </c>
      <c r="D947" s="43" t="str">
        <f t="shared" si="143"/>
        <v/>
      </c>
      <c r="E947" s="43" t="str">
        <f t="shared" si="144"/>
        <v/>
      </c>
      <c r="F947" s="43" t="str">
        <f t="shared" si="145"/>
        <v/>
      </c>
      <c r="G947" s="44"/>
      <c r="H947" s="43" t="str">
        <f t="shared" si="146"/>
        <v/>
      </c>
      <c r="I947" s="43" t="str">
        <f t="shared" si="147"/>
        <v/>
      </c>
      <c r="J947" s="45" t="str">
        <f t="shared" si="148"/>
        <v/>
      </c>
      <c r="K947" s="43" t="str">
        <f t="shared" si="149"/>
        <v/>
      </c>
      <c r="L947" s="43" t="str">
        <f>IF(A947="","",SUM($K$36:K947))</f>
        <v/>
      </c>
    </row>
    <row r="948" spans="1:12" x14ac:dyDescent="0.2">
      <c r="A948" s="40" t="str">
        <f t="shared" si="140"/>
        <v/>
      </c>
      <c r="B948" s="41" t="str">
        <f t="shared" si="141"/>
        <v/>
      </c>
      <c r="C948" s="42" t="str">
        <f t="shared" si="142"/>
        <v/>
      </c>
      <c r="D948" s="43" t="str">
        <f t="shared" si="143"/>
        <v/>
      </c>
      <c r="E948" s="43" t="str">
        <f t="shared" si="144"/>
        <v/>
      </c>
      <c r="F948" s="43" t="str">
        <f t="shared" si="145"/>
        <v/>
      </c>
      <c r="G948" s="44"/>
      <c r="H948" s="43" t="str">
        <f t="shared" si="146"/>
        <v/>
      </c>
      <c r="I948" s="43" t="str">
        <f t="shared" si="147"/>
        <v/>
      </c>
      <c r="J948" s="45" t="str">
        <f t="shared" si="148"/>
        <v/>
      </c>
      <c r="K948" s="43" t="str">
        <f t="shared" si="149"/>
        <v/>
      </c>
      <c r="L948" s="43" t="str">
        <f>IF(A948="","",SUM($K$36:K948))</f>
        <v/>
      </c>
    </row>
    <row r="949" spans="1:12" x14ac:dyDescent="0.2">
      <c r="A949" s="40" t="str">
        <f t="shared" si="140"/>
        <v/>
      </c>
      <c r="B949" s="41" t="str">
        <f t="shared" si="141"/>
        <v/>
      </c>
      <c r="C949" s="42" t="str">
        <f t="shared" si="142"/>
        <v/>
      </c>
      <c r="D949" s="43" t="str">
        <f t="shared" si="143"/>
        <v/>
      </c>
      <c r="E949" s="43" t="str">
        <f t="shared" si="144"/>
        <v/>
      </c>
      <c r="F949" s="43" t="str">
        <f t="shared" si="145"/>
        <v/>
      </c>
      <c r="G949" s="44"/>
      <c r="H949" s="43" t="str">
        <f t="shared" si="146"/>
        <v/>
      </c>
      <c r="I949" s="43" t="str">
        <f t="shared" si="147"/>
        <v/>
      </c>
      <c r="J949" s="45" t="str">
        <f t="shared" si="148"/>
        <v/>
      </c>
      <c r="K949" s="43" t="str">
        <f t="shared" si="149"/>
        <v/>
      </c>
      <c r="L949" s="43" t="str">
        <f>IF(A949="","",SUM($K$36:K949))</f>
        <v/>
      </c>
    </row>
    <row r="950" spans="1:12" x14ac:dyDescent="0.2">
      <c r="A950" s="40" t="str">
        <f t="shared" si="140"/>
        <v/>
      </c>
      <c r="B950" s="41" t="str">
        <f t="shared" si="141"/>
        <v/>
      </c>
      <c r="C950" s="42" t="str">
        <f t="shared" si="142"/>
        <v/>
      </c>
      <c r="D950" s="43" t="str">
        <f t="shared" si="143"/>
        <v/>
      </c>
      <c r="E950" s="43" t="str">
        <f t="shared" si="144"/>
        <v/>
      </c>
      <c r="F950" s="43" t="str">
        <f t="shared" si="145"/>
        <v/>
      </c>
      <c r="G950" s="44"/>
      <c r="H950" s="43" t="str">
        <f t="shared" si="146"/>
        <v/>
      </c>
      <c r="I950" s="43" t="str">
        <f t="shared" si="147"/>
        <v/>
      </c>
      <c r="J950" s="45" t="str">
        <f t="shared" si="148"/>
        <v/>
      </c>
      <c r="K950" s="43" t="str">
        <f t="shared" si="149"/>
        <v/>
      </c>
      <c r="L950" s="43" t="str">
        <f>IF(A950="","",SUM($K$36:K950))</f>
        <v/>
      </c>
    </row>
    <row r="951" spans="1:12" x14ac:dyDescent="0.2">
      <c r="A951" s="40" t="str">
        <f t="shared" si="140"/>
        <v/>
      </c>
      <c r="B951" s="41" t="str">
        <f t="shared" si="141"/>
        <v/>
      </c>
      <c r="C951" s="42" t="str">
        <f t="shared" si="142"/>
        <v/>
      </c>
      <c r="D951" s="43" t="str">
        <f t="shared" si="143"/>
        <v/>
      </c>
      <c r="E951" s="43" t="str">
        <f t="shared" si="144"/>
        <v/>
      </c>
      <c r="F951" s="43" t="str">
        <f t="shared" si="145"/>
        <v/>
      </c>
      <c r="G951" s="44"/>
      <c r="H951" s="43" t="str">
        <f t="shared" si="146"/>
        <v/>
      </c>
      <c r="I951" s="43" t="str">
        <f t="shared" si="147"/>
        <v/>
      </c>
      <c r="J951" s="45" t="str">
        <f t="shared" si="148"/>
        <v/>
      </c>
      <c r="K951" s="43" t="str">
        <f t="shared" si="149"/>
        <v/>
      </c>
      <c r="L951" s="43" t="str">
        <f>IF(A951="","",SUM($K$36:K951))</f>
        <v/>
      </c>
    </row>
    <row r="952" spans="1:12" x14ac:dyDescent="0.2">
      <c r="A952" s="40" t="str">
        <f t="shared" si="140"/>
        <v/>
      </c>
      <c r="B952" s="41" t="str">
        <f t="shared" si="141"/>
        <v/>
      </c>
      <c r="C952" s="42" t="str">
        <f t="shared" si="142"/>
        <v/>
      </c>
      <c r="D952" s="43" t="str">
        <f t="shared" si="143"/>
        <v/>
      </c>
      <c r="E952" s="43" t="str">
        <f t="shared" si="144"/>
        <v/>
      </c>
      <c r="F952" s="43" t="str">
        <f t="shared" si="145"/>
        <v/>
      </c>
      <c r="G952" s="44"/>
      <c r="H952" s="43" t="str">
        <f t="shared" si="146"/>
        <v/>
      </c>
      <c r="I952" s="43" t="str">
        <f t="shared" si="147"/>
        <v/>
      </c>
      <c r="J952" s="45" t="str">
        <f t="shared" si="148"/>
        <v/>
      </c>
      <c r="K952" s="43" t="str">
        <f t="shared" si="149"/>
        <v/>
      </c>
      <c r="L952" s="43" t="str">
        <f>IF(A952="","",SUM($K$36:K952))</f>
        <v/>
      </c>
    </row>
    <row r="953" spans="1:12" x14ac:dyDescent="0.2">
      <c r="A953" s="40" t="str">
        <f t="shared" si="140"/>
        <v/>
      </c>
      <c r="B953" s="41" t="str">
        <f t="shared" si="141"/>
        <v/>
      </c>
      <c r="C953" s="42" t="str">
        <f t="shared" si="142"/>
        <v/>
      </c>
      <c r="D953" s="43" t="str">
        <f t="shared" si="143"/>
        <v/>
      </c>
      <c r="E953" s="43" t="str">
        <f t="shared" si="144"/>
        <v/>
      </c>
      <c r="F953" s="43" t="str">
        <f t="shared" si="145"/>
        <v/>
      </c>
      <c r="G953" s="44"/>
      <c r="H953" s="43" t="str">
        <f t="shared" si="146"/>
        <v/>
      </c>
      <c r="I953" s="43" t="str">
        <f t="shared" si="147"/>
        <v/>
      </c>
      <c r="J953" s="45" t="str">
        <f t="shared" si="148"/>
        <v/>
      </c>
      <c r="K953" s="43" t="str">
        <f t="shared" si="149"/>
        <v/>
      </c>
      <c r="L953" s="43" t="str">
        <f>IF(A953="","",SUM($K$36:K953))</f>
        <v/>
      </c>
    </row>
    <row r="954" spans="1:12" x14ac:dyDescent="0.2">
      <c r="A954" s="40" t="str">
        <f t="shared" si="140"/>
        <v/>
      </c>
      <c r="B954" s="41" t="str">
        <f t="shared" si="141"/>
        <v/>
      </c>
      <c r="C954" s="42" t="str">
        <f t="shared" si="142"/>
        <v/>
      </c>
      <c r="D954" s="43" t="str">
        <f t="shared" si="143"/>
        <v/>
      </c>
      <c r="E954" s="43" t="str">
        <f t="shared" si="144"/>
        <v/>
      </c>
      <c r="F954" s="43" t="str">
        <f t="shared" si="145"/>
        <v/>
      </c>
      <c r="G954" s="44"/>
      <c r="H954" s="43" t="str">
        <f t="shared" si="146"/>
        <v/>
      </c>
      <c r="I954" s="43" t="str">
        <f t="shared" si="147"/>
        <v/>
      </c>
      <c r="J954" s="45" t="str">
        <f t="shared" si="148"/>
        <v/>
      </c>
      <c r="K954" s="43" t="str">
        <f t="shared" si="149"/>
        <v/>
      </c>
      <c r="L954" s="43" t="str">
        <f>IF(A954="","",SUM($K$36:K954))</f>
        <v/>
      </c>
    </row>
    <row r="955" spans="1:12" x14ac:dyDescent="0.2">
      <c r="A955" s="40" t="str">
        <f t="shared" si="140"/>
        <v/>
      </c>
      <c r="B955" s="41" t="str">
        <f t="shared" si="141"/>
        <v/>
      </c>
      <c r="C955" s="42" t="str">
        <f t="shared" si="142"/>
        <v/>
      </c>
      <c r="D955" s="43" t="str">
        <f t="shared" si="143"/>
        <v/>
      </c>
      <c r="E955" s="43" t="str">
        <f t="shared" si="144"/>
        <v/>
      </c>
      <c r="F955" s="43" t="str">
        <f t="shared" si="145"/>
        <v/>
      </c>
      <c r="G955" s="44"/>
      <c r="H955" s="43" t="str">
        <f t="shared" si="146"/>
        <v/>
      </c>
      <c r="I955" s="43" t="str">
        <f t="shared" si="147"/>
        <v/>
      </c>
      <c r="J955" s="45" t="str">
        <f t="shared" si="148"/>
        <v/>
      </c>
      <c r="K955" s="43" t="str">
        <f t="shared" si="149"/>
        <v/>
      </c>
      <c r="L955" s="43" t="str">
        <f>IF(A955="","",SUM($K$36:K955))</f>
        <v/>
      </c>
    </row>
    <row r="956" spans="1:12" x14ac:dyDescent="0.2">
      <c r="A956" s="40" t="str">
        <f t="shared" si="140"/>
        <v/>
      </c>
      <c r="B956" s="41" t="str">
        <f t="shared" si="141"/>
        <v/>
      </c>
      <c r="C956" s="42" t="str">
        <f t="shared" si="142"/>
        <v/>
      </c>
      <c r="D956" s="43" t="str">
        <f t="shared" si="143"/>
        <v/>
      </c>
      <c r="E956" s="43" t="str">
        <f t="shared" si="144"/>
        <v/>
      </c>
      <c r="F956" s="43" t="str">
        <f t="shared" si="145"/>
        <v/>
      </c>
      <c r="G956" s="44"/>
      <c r="H956" s="43" t="str">
        <f t="shared" si="146"/>
        <v/>
      </c>
      <c r="I956" s="43" t="str">
        <f t="shared" si="147"/>
        <v/>
      </c>
      <c r="J956" s="45" t="str">
        <f t="shared" si="148"/>
        <v/>
      </c>
      <c r="K956" s="43" t="str">
        <f t="shared" si="149"/>
        <v/>
      </c>
      <c r="L956" s="43" t="str">
        <f>IF(A956="","",SUM($K$36:K956))</f>
        <v/>
      </c>
    </row>
    <row r="957" spans="1:12" x14ac:dyDescent="0.2">
      <c r="A957" s="40" t="str">
        <f t="shared" si="140"/>
        <v/>
      </c>
      <c r="B957" s="41" t="str">
        <f t="shared" si="141"/>
        <v/>
      </c>
      <c r="C957" s="42" t="str">
        <f t="shared" si="142"/>
        <v/>
      </c>
      <c r="D957" s="43" t="str">
        <f t="shared" si="143"/>
        <v/>
      </c>
      <c r="E957" s="43" t="str">
        <f t="shared" si="144"/>
        <v/>
      </c>
      <c r="F957" s="43" t="str">
        <f t="shared" si="145"/>
        <v/>
      </c>
      <c r="G957" s="44"/>
      <c r="H957" s="43" t="str">
        <f t="shared" si="146"/>
        <v/>
      </c>
      <c r="I957" s="43" t="str">
        <f t="shared" si="147"/>
        <v/>
      </c>
      <c r="J957" s="45" t="str">
        <f t="shared" si="148"/>
        <v/>
      </c>
      <c r="K957" s="43" t="str">
        <f t="shared" si="149"/>
        <v/>
      </c>
      <c r="L957" s="43" t="str">
        <f>IF(A957="","",SUM($K$36:K957))</f>
        <v/>
      </c>
    </row>
    <row r="958" spans="1:12" x14ac:dyDescent="0.2">
      <c r="A958" s="40" t="str">
        <f t="shared" si="140"/>
        <v/>
      </c>
      <c r="B958" s="41" t="str">
        <f t="shared" si="141"/>
        <v/>
      </c>
      <c r="C958" s="42" t="str">
        <f t="shared" si="142"/>
        <v/>
      </c>
      <c r="D958" s="43" t="str">
        <f t="shared" si="143"/>
        <v/>
      </c>
      <c r="E958" s="43" t="str">
        <f t="shared" si="144"/>
        <v/>
      </c>
      <c r="F958" s="43" t="str">
        <f t="shared" si="145"/>
        <v/>
      </c>
      <c r="G958" s="44"/>
      <c r="H958" s="43" t="str">
        <f t="shared" si="146"/>
        <v/>
      </c>
      <c r="I958" s="43" t="str">
        <f t="shared" si="147"/>
        <v/>
      </c>
      <c r="J958" s="45" t="str">
        <f t="shared" si="148"/>
        <v/>
      </c>
      <c r="K958" s="43" t="str">
        <f t="shared" si="149"/>
        <v/>
      </c>
      <c r="L958" s="43" t="str">
        <f>IF(A958="","",SUM($K$36:K958))</f>
        <v/>
      </c>
    </row>
    <row r="959" spans="1:12" x14ac:dyDescent="0.2">
      <c r="A959" s="40" t="str">
        <f t="shared" si="140"/>
        <v/>
      </c>
      <c r="B959" s="41" t="str">
        <f t="shared" si="141"/>
        <v/>
      </c>
      <c r="C959" s="42" t="str">
        <f t="shared" si="142"/>
        <v/>
      </c>
      <c r="D959" s="43" t="str">
        <f t="shared" si="143"/>
        <v/>
      </c>
      <c r="E959" s="43" t="str">
        <f t="shared" si="144"/>
        <v/>
      </c>
      <c r="F959" s="43" t="str">
        <f t="shared" si="145"/>
        <v/>
      </c>
      <c r="G959" s="44"/>
      <c r="H959" s="43" t="str">
        <f t="shared" si="146"/>
        <v/>
      </c>
      <c r="I959" s="43" t="str">
        <f t="shared" si="147"/>
        <v/>
      </c>
      <c r="J959" s="45" t="str">
        <f t="shared" si="148"/>
        <v/>
      </c>
      <c r="K959" s="43" t="str">
        <f t="shared" si="149"/>
        <v/>
      </c>
      <c r="L959" s="43" t="str">
        <f>IF(A959="","",SUM($K$36:K959))</f>
        <v/>
      </c>
    </row>
    <row r="960" spans="1:12" x14ac:dyDescent="0.2">
      <c r="A960" s="40" t="str">
        <f t="shared" si="140"/>
        <v/>
      </c>
      <c r="B960" s="41" t="str">
        <f t="shared" si="141"/>
        <v/>
      </c>
      <c r="C960" s="42" t="str">
        <f t="shared" si="142"/>
        <v/>
      </c>
      <c r="D960" s="43" t="str">
        <f t="shared" si="143"/>
        <v/>
      </c>
      <c r="E960" s="43" t="str">
        <f t="shared" si="144"/>
        <v/>
      </c>
      <c r="F960" s="43" t="str">
        <f t="shared" si="145"/>
        <v/>
      </c>
      <c r="G960" s="44"/>
      <c r="H960" s="43" t="str">
        <f t="shared" si="146"/>
        <v/>
      </c>
      <c r="I960" s="43" t="str">
        <f t="shared" si="147"/>
        <v/>
      </c>
      <c r="J960" s="45" t="str">
        <f t="shared" si="148"/>
        <v/>
      </c>
      <c r="K960" s="43" t="str">
        <f t="shared" si="149"/>
        <v/>
      </c>
      <c r="L960" s="43" t="str">
        <f>IF(A960="","",SUM($K$36:K960))</f>
        <v/>
      </c>
    </row>
    <row r="961" spans="1:12" x14ac:dyDescent="0.2">
      <c r="A961" s="40" t="str">
        <f t="shared" si="140"/>
        <v/>
      </c>
      <c r="B961" s="41" t="str">
        <f t="shared" si="141"/>
        <v/>
      </c>
      <c r="C961" s="42" t="str">
        <f t="shared" si="142"/>
        <v/>
      </c>
      <c r="D961" s="43" t="str">
        <f t="shared" si="143"/>
        <v/>
      </c>
      <c r="E961" s="43" t="str">
        <f t="shared" si="144"/>
        <v/>
      </c>
      <c r="F961" s="43" t="str">
        <f t="shared" si="145"/>
        <v/>
      </c>
      <c r="G961" s="44"/>
      <c r="H961" s="43" t="str">
        <f t="shared" si="146"/>
        <v/>
      </c>
      <c r="I961" s="43" t="str">
        <f t="shared" si="147"/>
        <v/>
      </c>
      <c r="J961" s="45" t="str">
        <f t="shared" si="148"/>
        <v/>
      </c>
      <c r="K961" s="43" t="str">
        <f t="shared" si="149"/>
        <v/>
      </c>
      <c r="L961" s="43" t="str">
        <f>IF(A961="","",SUM($K$36:K961))</f>
        <v/>
      </c>
    </row>
    <row r="962" spans="1:12" x14ac:dyDescent="0.2">
      <c r="A962" s="40" t="str">
        <f t="shared" si="140"/>
        <v/>
      </c>
      <c r="B962" s="41" t="str">
        <f t="shared" si="141"/>
        <v/>
      </c>
      <c r="C962" s="42" t="str">
        <f t="shared" si="142"/>
        <v/>
      </c>
      <c r="D962" s="43" t="str">
        <f t="shared" si="143"/>
        <v/>
      </c>
      <c r="E962" s="43" t="str">
        <f t="shared" si="144"/>
        <v/>
      </c>
      <c r="F962" s="43" t="str">
        <f t="shared" si="145"/>
        <v/>
      </c>
      <c r="G962" s="44"/>
      <c r="H962" s="43" t="str">
        <f t="shared" si="146"/>
        <v/>
      </c>
      <c r="I962" s="43" t="str">
        <f t="shared" si="147"/>
        <v/>
      </c>
      <c r="J962" s="45" t="str">
        <f t="shared" si="148"/>
        <v/>
      </c>
      <c r="K962" s="43" t="str">
        <f t="shared" si="149"/>
        <v/>
      </c>
      <c r="L962" s="43" t="str">
        <f>IF(A962="","",SUM($K$36:K962))</f>
        <v/>
      </c>
    </row>
    <row r="963" spans="1:12" x14ac:dyDescent="0.2">
      <c r="A963" s="40" t="str">
        <f t="shared" si="140"/>
        <v/>
      </c>
      <c r="B963" s="41" t="str">
        <f t="shared" si="141"/>
        <v/>
      </c>
      <c r="C963" s="42" t="str">
        <f t="shared" si="142"/>
        <v/>
      </c>
      <c r="D963" s="43" t="str">
        <f t="shared" si="143"/>
        <v/>
      </c>
      <c r="E963" s="43" t="str">
        <f t="shared" si="144"/>
        <v/>
      </c>
      <c r="F963" s="43" t="str">
        <f t="shared" si="145"/>
        <v/>
      </c>
      <c r="G963" s="44"/>
      <c r="H963" s="43" t="str">
        <f t="shared" si="146"/>
        <v/>
      </c>
      <c r="I963" s="43" t="str">
        <f t="shared" si="147"/>
        <v/>
      </c>
      <c r="J963" s="45" t="str">
        <f t="shared" si="148"/>
        <v/>
      </c>
      <c r="K963" s="43" t="str">
        <f t="shared" si="149"/>
        <v/>
      </c>
      <c r="L963" s="43" t="str">
        <f>IF(A963="","",SUM($K$36:K963))</f>
        <v/>
      </c>
    </row>
    <row r="964" spans="1:12" x14ac:dyDescent="0.2">
      <c r="A964" s="40" t="str">
        <f t="shared" si="140"/>
        <v/>
      </c>
      <c r="B964" s="41" t="str">
        <f t="shared" si="141"/>
        <v/>
      </c>
      <c r="C964" s="42" t="str">
        <f t="shared" si="142"/>
        <v/>
      </c>
      <c r="D964" s="43" t="str">
        <f t="shared" si="143"/>
        <v/>
      </c>
      <c r="E964" s="43" t="str">
        <f t="shared" si="144"/>
        <v/>
      </c>
      <c r="F964" s="43" t="str">
        <f t="shared" si="145"/>
        <v/>
      </c>
      <c r="G964" s="44"/>
      <c r="H964" s="43" t="str">
        <f t="shared" si="146"/>
        <v/>
      </c>
      <c r="I964" s="43" t="str">
        <f t="shared" si="147"/>
        <v/>
      </c>
      <c r="J964" s="45" t="str">
        <f t="shared" si="148"/>
        <v/>
      </c>
      <c r="K964" s="43" t="str">
        <f t="shared" si="149"/>
        <v/>
      </c>
      <c r="L964" s="43" t="str">
        <f>IF(A964="","",SUM($K$36:K964))</f>
        <v/>
      </c>
    </row>
    <row r="965" spans="1:12" x14ac:dyDescent="0.2">
      <c r="A965" s="40" t="str">
        <f t="shared" si="140"/>
        <v/>
      </c>
      <c r="B965" s="41" t="str">
        <f t="shared" si="141"/>
        <v/>
      </c>
      <c r="C965" s="42" t="str">
        <f t="shared" si="142"/>
        <v/>
      </c>
      <c r="D965" s="43" t="str">
        <f t="shared" si="143"/>
        <v/>
      </c>
      <c r="E965" s="43" t="str">
        <f t="shared" si="144"/>
        <v/>
      </c>
      <c r="F965" s="43" t="str">
        <f t="shared" si="145"/>
        <v/>
      </c>
      <c r="G965" s="44"/>
      <c r="H965" s="43" t="str">
        <f t="shared" si="146"/>
        <v/>
      </c>
      <c r="I965" s="43" t="str">
        <f t="shared" si="147"/>
        <v/>
      </c>
      <c r="J965" s="45" t="str">
        <f t="shared" si="148"/>
        <v/>
      </c>
      <c r="K965" s="43" t="str">
        <f t="shared" si="149"/>
        <v/>
      </c>
      <c r="L965" s="43" t="str">
        <f>IF(A965="","",SUM($K$36:K965))</f>
        <v/>
      </c>
    </row>
    <row r="966" spans="1:12" x14ac:dyDescent="0.2">
      <c r="A966" s="40" t="str">
        <f t="shared" si="140"/>
        <v/>
      </c>
      <c r="B966" s="41" t="str">
        <f t="shared" si="141"/>
        <v/>
      </c>
      <c r="C966" s="42" t="str">
        <f t="shared" si="142"/>
        <v/>
      </c>
      <c r="D966" s="43" t="str">
        <f t="shared" si="143"/>
        <v/>
      </c>
      <c r="E966" s="43" t="str">
        <f t="shared" si="144"/>
        <v/>
      </c>
      <c r="F966" s="43" t="str">
        <f t="shared" si="145"/>
        <v/>
      </c>
      <c r="G966" s="44"/>
      <c r="H966" s="43" t="str">
        <f t="shared" si="146"/>
        <v/>
      </c>
      <c r="I966" s="43" t="str">
        <f t="shared" si="147"/>
        <v/>
      </c>
      <c r="J966" s="45" t="str">
        <f t="shared" si="148"/>
        <v/>
      </c>
      <c r="K966" s="43" t="str">
        <f t="shared" si="149"/>
        <v/>
      </c>
      <c r="L966" s="43" t="str">
        <f>IF(A966="","",SUM($K$36:K966))</f>
        <v/>
      </c>
    </row>
    <row r="967" spans="1:12" x14ac:dyDescent="0.2">
      <c r="A967" s="40" t="str">
        <f t="shared" si="140"/>
        <v/>
      </c>
      <c r="B967" s="41" t="str">
        <f t="shared" si="141"/>
        <v/>
      </c>
      <c r="C967" s="42" t="str">
        <f t="shared" si="142"/>
        <v/>
      </c>
      <c r="D967" s="43" t="str">
        <f t="shared" si="143"/>
        <v/>
      </c>
      <c r="E967" s="43" t="str">
        <f t="shared" si="144"/>
        <v/>
      </c>
      <c r="F967" s="43" t="str">
        <f t="shared" si="145"/>
        <v/>
      </c>
      <c r="G967" s="44"/>
      <c r="H967" s="43" t="str">
        <f t="shared" si="146"/>
        <v/>
      </c>
      <c r="I967" s="43" t="str">
        <f t="shared" si="147"/>
        <v/>
      </c>
      <c r="J967" s="45" t="str">
        <f t="shared" si="148"/>
        <v/>
      </c>
      <c r="K967" s="43" t="str">
        <f t="shared" si="149"/>
        <v/>
      </c>
      <c r="L967" s="43" t="str">
        <f>IF(A967="","",SUM($K$36:K967))</f>
        <v/>
      </c>
    </row>
    <row r="968" spans="1:12" x14ac:dyDescent="0.2">
      <c r="A968" s="40" t="str">
        <f t="shared" si="140"/>
        <v/>
      </c>
      <c r="B968" s="41" t="str">
        <f t="shared" si="141"/>
        <v/>
      </c>
      <c r="C968" s="42" t="str">
        <f t="shared" si="142"/>
        <v/>
      </c>
      <c r="D968" s="43" t="str">
        <f t="shared" si="143"/>
        <v/>
      </c>
      <c r="E968" s="43" t="str">
        <f t="shared" si="144"/>
        <v/>
      </c>
      <c r="F968" s="43" t="str">
        <f t="shared" si="145"/>
        <v/>
      </c>
      <c r="G968" s="44"/>
      <c r="H968" s="43" t="str">
        <f t="shared" si="146"/>
        <v/>
      </c>
      <c r="I968" s="43" t="str">
        <f t="shared" si="147"/>
        <v/>
      </c>
      <c r="J968" s="45" t="str">
        <f t="shared" si="148"/>
        <v/>
      </c>
      <c r="K968" s="43" t="str">
        <f t="shared" si="149"/>
        <v/>
      </c>
      <c r="L968" s="43" t="str">
        <f>IF(A968="","",SUM($K$36:K968))</f>
        <v/>
      </c>
    </row>
    <row r="969" spans="1:12" x14ac:dyDescent="0.2">
      <c r="A969" s="40" t="str">
        <f t="shared" si="140"/>
        <v/>
      </c>
      <c r="B969" s="41" t="str">
        <f t="shared" si="141"/>
        <v/>
      </c>
      <c r="C969" s="42" t="str">
        <f t="shared" si="142"/>
        <v/>
      </c>
      <c r="D969" s="43" t="str">
        <f t="shared" si="143"/>
        <v/>
      </c>
      <c r="E969" s="43" t="str">
        <f t="shared" si="144"/>
        <v/>
      </c>
      <c r="F969" s="43" t="str">
        <f t="shared" si="145"/>
        <v/>
      </c>
      <c r="G969" s="44"/>
      <c r="H969" s="43" t="str">
        <f t="shared" si="146"/>
        <v/>
      </c>
      <c r="I969" s="43" t="str">
        <f t="shared" si="147"/>
        <v/>
      </c>
      <c r="J969" s="45" t="str">
        <f t="shared" si="148"/>
        <v/>
      </c>
      <c r="K969" s="43" t="str">
        <f t="shared" si="149"/>
        <v/>
      </c>
      <c r="L969" s="43" t="str">
        <f>IF(A969="","",SUM($K$36:K969))</f>
        <v/>
      </c>
    </row>
    <row r="970" spans="1:12" x14ac:dyDescent="0.2">
      <c r="A970" s="40" t="str">
        <f t="shared" si="140"/>
        <v/>
      </c>
      <c r="B970" s="41" t="str">
        <f t="shared" si="141"/>
        <v/>
      </c>
      <c r="C970" s="42" t="str">
        <f t="shared" si="142"/>
        <v/>
      </c>
      <c r="D970" s="43" t="str">
        <f t="shared" si="143"/>
        <v/>
      </c>
      <c r="E970" s="43" t="str">
        <f t="shared" si="144"/>
        <v/>
      </c>
      <c r="F970" s="43" t="str">
        <f t="shared" si="145"/>
        <v/>
      </c>
      <c r="G970" s="44"/>
      <c r="H970" s="43" t="str">
        <f t="shared" si="146"/>
        <v/>
      </c>
      <c r="I970" s="43" t="str">
        <f t="shared" si="147"/>
        <v/>
      </c>
      <c r="J970" s="45" t="str">
        <f t="shared" si="148"/>
        <v/>
      </c>
      <c r="K970" s="43" t="str">
        <f t="shared" si="149"/>
        <v/>
      </c>
      <c r="L970" s="43" t="str">
        <f>IF(A970="","",SUM($K$36:K970))</f>
        <v/>
      </c>
    </row>
    <row r="971" spans="1:12" x14ac:dyDescent="0.2">
      <c r="A971" s="40" t="str">
        <f t="shared" si="140"/>
        <v/>
      </c>
      <c r="B971" s="41" t="str">
        <f t="shared" si="141"/>
        <v/>
      </c>
      <c r="C971" s="42" t="str">
        <f t="shared" si="142"/>
        <v/>
      </c>
      <c r="D971" s="43" t="str">
        <f t="shared" si="143"/>
        <v/>
      </c>
      <c r="E971" s="43" t="str">
        <f t="shared" si="144"/>
        <v/>
      </c>
      <c r="F971" s="43" t="str">
        <f t="shared" si="145"/>
        <v/>
      </c>
      <c r="G971" s="44"/>
      <c r="H971" s="43" t="str">
        <f t="shared" si="146"/>
        <v/>
      </c>
      <c r="I971" s="43" t="str">
        <f t="shared" si="147"/>
        <v/>
      </c>
      <c r="J971" s="45" t="str">
        <f t="shared" si="148"/>
        <v/>
      </c>
      <c r="K971" s="43" t="str">
        <f t="shared" si="149"/>
        <v/>
      </c>
      <c r="L971" s="43" t="str">
        <f>IF(A971="","",SUM($K$36:K971))</f>
        <v/>
      </c>
    </row>
    <row r="972" spans="1:12" x14ac:dyDescent="0.2">
      <c r="A972" s="40" t="str">
        <f t="shared" si="140"/>
        <v/>
      </c>
      <c r="B972" s="41" t="str">
        <f t="shared" si="141"/>
        <v/>
      </c>
      <c r="C972" s="42" t="str">
        <f t="shared" si="142"/>
        <v/>
      </c>
      <c r="D972" s="43" t="str">
        <f t="shared" si="143"/>
        <v/>
      </c>
      <c r="E972" s="43" t="str">
        <f t="shared" si="144"/>
        <v/>
      </c>
      <c r="F972" s="43" t="str">
        <f t="shared" si="145"/>
        <v/>
      </c>
      <c r="G972" s="44"/>
      <c r="H972" s="43" t="str">
        <f t="shared" si="146"/>
        <v/>
      </c>
      <c r="I972" s="43" t="str">
        <f t="shared" si="147"/>
        <v/>
      </c>
      <c r="J972" s="45" t="str">
        <f t="shared" si="148"/>
        <v/>
      </c>
      <c r="K972" s="43" t="str">
        <f t="shared" si="149"/>
        <v/>
      </c>
      <c r="L972" s="43" t="str">
        <f>IF(A972="","",SUM($K$36:K972))</f>
        <v/>
      </c>
    </row>
    <row r="973" spans="1:12" x14ac:dyDescent="0.2">
      <c r="A973" s="40" t="str">
        <f t="shared" si="140"/>
        <v/>
      </c>
      <c r="B973" s="41" t="str">
        <f t="shared" si="141"/>
        <v/>
      </c>
      <c r="C973" s="42" t="str">
        <f t="shared" si="142"/>
        <v/>
      </c>
      <c r="D973" s="43" t="str">
        <f t="shared" si="143"/>
        <v/>
      </c>
      <c r="E973" s="43" t="str">
        <f t="shared" si="144"/>
        <v/>
      </c>
      <c r="F973" s="43" t="str">
        <f t="shared" si="145"/>
        <v/>
      </c>
      <c r="G973" s="44"/>
      <c r="H973" s="43" t="str">
        <f t="shared" si="146"/>
        <v/>
      </c>
      <c r="I973" s="43" t="str">
        <f t="shared" si="147"/>
        <v/>
      </c>
      <c r="J973" s="45" t="str">
        <f t="shared" si="148"/>
        <v/>
      </c>
      <c r="K973" s="43" t="str">
        <f t="shared" si="149"/>
        <v/>
      </c>
      <c r="L973" s="43" t="str">
        <f>IF(A973="","",SUM($K$36:K973))</f>
        <v/>
      </c>
    </row>
    <row r="974" spans="1:12" x14ac:dyDescent="0.2">
      <c r="A974" s="40" t="str">
        <f t="shared" si="140"/>
        <v/>
      </c>
      <c r="B974" s="41" t="str">
        <f t="shared" si="141"/>
        <v/>
      </c>
      <c r="C974" s="42" t="str">
        <f t="shared" si="142"/>
        <v/>
      </c>
      <c r="D974" s="43" t="str">
        <f t="shared" si="143"/>
        <v/>
      </c>
      <c r="E974" s="43" t="str">
        <f t="shared" si="144"/>
        <v/>
      </c>
      <c r="F974" s="43" t="str">
        <f t="shared" si="145"/>
        <v/>
      </c>
      <c r="G974" s="44"/>
      <c r="H974" s="43" t="str">
        <f t="shared" si="146"/>
        <v/>
      </c>
      <c r="I974" s="43" t="str">
        <f t="shared" si="147"/>
        <v/>
      </c>
      <c r="J974" s="45" t="str">
        <f t="shared" si="148"/>
        <v/>
      </c>
      <c r="K974" s="43" t="str">
        <f t="shared" si="149"/>
        <v/>
      </c>
      <c r="L974" s="43" t="str">
        <f>IF(A974="","",SUM($K$36:K974))</f>
        <v/>
      </c>
    </row>
    <row r="975" spans="1:12" x14ac:dyDescent="0.2">
      <c r="A975" s="40" t="str">
        <f t="shared" si="140"/>
        <v/>
      </c>
      <c r="B975" s="41" t="str">
        <f t="shared" si="141"/>
        <v/>
      </c>
      <c r="C975" s="42" t="str">
        <f t="shared" si="142"/>
        <v/>
      </c>
      <c r="D975" s="43" t="str">
        <f t="shared" si="143"/>
        <v/>
      </c>
      <c r="E975" s="43" t="str">
        <f t="shared" si="144"/>
        <v/>
      </c>
      <c r="F975" s="43" t="str">
        <f t="shared" si="145"/>
        <v/>
      </c>
      <c r="G975" s="44"/>
      <c r="H975" s="43" t="str">
        <f t="shared" si="146"/>
        <v/>
      </c>
      <c r="I975" s="43" t="str">
        <f t="shared" si="147"/>
        <v/>
      </c>
      <c r="J975" s="45" t="str">
        <f t="shared" si="148"/>
        <v/>
      </c>
      <c r="K975" s="43" t="str">
        <f t="shared" si="149"/>
        <v/>
      </c>
      <c r="L975" s="43" t="str">
        <f>IF(A975="","",SUM($K$36:K975))</f>
        <v/>
      </c>
    </row>
    <row r="976" spans="1:12" x14ac:dyDescent="0.2">
      <c r="A976" s="40" t="str">
        <f t="shared" si="140"/>
        <v/>
      </c>
      <c r="B976" s="41" t="str">
        <f t="shared" si="141"/>
        <v/>
      </c>
      <c r="C976" s="42" t="str">
        <f t="shared" si="142"/>
        <v/>
      </c>
      <c r="D976" s="43" t="str">
        <f t="shared" si="143"/>
        <v/>
      </c>
      <c r="E976" s="43" t="str">
        <f t="shared" si="144"/>
        <v/>
      </c>
      <c r="F976" s="43" t="str">
        <f t="shared" si="145"/>
        <v/>
      </c>
      <c r="G976" s="44"/>
      <c r="H976" s="43" t="str">
        <f t="shared" si="146"/>
        <v/>
      </c>
      <c r="I976" s="43" t="str">
        <f t="shared" si="147"/>
        <v/>
      </c>
      <c r="J976" s="45" t="str">
        <f t="shared" si="148"/>
        <v/>
      </c>
      <c r="K976" s="43" t="str">
        <f t="shared" si="149"/>
        <v/>
      </c>
      <c r="L976" s="43" t="str">
        <f>IF(A976="","",SUM($K$36:K976))</f>
        <v/>
      </c>
    </row>
    <row r="977" spans="1:12" x14ac:dyDescent="0.2">
      <c r="A977" s="40" t="str">
        <f t="shared" si="140"/>
        <v/>
      </c>
      <c r="B977" s="41" t="str">
        <f t="shared" si="141"/>
        <v/>
      </c>
      <c r="C977" s="42" t="str">
        <f t="shared" si="142"/>
        <v/>
      </c>
      <c r="D977" s="43" t="str">
        <f t="shared" si="143"/>
        <v/>
      </c>
      <c r="E977" s="43" t="str">
        <f t="shared" si="144"/>
        <v/>
      </c>
      <c r="F977" s="43" t="str">
        <f t="shared" si="145"/>
        <v/>
      </c>
      <c r="G977" s="44"/>
      <c r="H977" s="43" t="str">
        <f t="shared" si="146"/>
        <v/>
      </c>
      <c r="I977" s="43" t="str">
        <f t="shared" si="147"/>
        <v/>
      </c>
      <c r="J977" s="45" t="str">
        <f t="shared" si="148"/>
        <v/>
      </c>
      <c r="K977" s="43" t="str">
        <f t="shared" si="149"/>
        <v/>
      </c>
      <c r="L977" s="43" t="str">
        <f>IF(A977="","",SUM($K$36:K977))</f>
        <v/>
      </c>
    </row>
    <row r="978" spans="1:12" x14ac:dyDescent="0.2">
      <c r="A978" s="40" t="str">
        <f t="shared" si="140"/>
        <v/>
      </c>
      <c r="B978" s="41" t="str">
        <f t="shared" si="141"/>
        <v/>
      </c>
      <c r="C978" s="42" t="str">
        <f t="shared" si="142"/>
        <v/>
      </c>
      <c r="D978" s="43" t="str">
        <f t="shared" si="143"/>
        <v/>
      </c>
      <c r="E978" s="43" t="str">
        <f t="shared" si="144"/>
        <v/>
      </c>
      <c r="F978" s="43" t="str">
        <f t="shared" si="145"/>
        <v/>
      </c>
      <c r="G978" s="44"/>
      <c r="H978" s="43" t="str">
        <f t="shared" si="146"/>
        <v/>
      </c>
      <c r="I978" s="43" t="str">
        <f t="shared" si="147"/>
        <v/>
      </c>
      <c r="J978" s="45" t="str">
        <f t="shared" si="148"/>
        <v/>
      </c>
      <c r="K978" s="43" t="str">
        <f t="shared" si="149"/>
        <v/>
      </c>
      <c r="L978" s="43" t="str">
        <f>IF(A978="","",SUM($K$36:K978))</f>
        <v/>
      </c>
    </row>
    <row r="979" spans="1:12" x14ac:dyDescent="0.2">
      <c r="A979" s="40" t="str">
        <f t="shared" si="140"/>
        <v/>
      </c>
      <c r="B979" s="41" t="str">
        <f t="shared" si="141"/>
        <v/>
      </c>
      <c r="C979" s="42" t="str">
        <f t="shared" si="142"/>
        <v/>
      </c>
      <c r="D979" s="43" t="str">
        <f t="shared" si="143"/>
        <v/>
      </c>
      <c r="E979" s="43" t="str">
        <f t="shared" si="144"/>
        <v/>
      </c>
      <c r="F979" s="43" t="str">
        <f t="shared" si="145"/>
        <v/>
      </c>
      <c r="G979" s="44"/>
      <c r="H979" s="43" t="str">
        <f t="shared" si="146"/>
        <v/>
      </c>
      <c r="I979" s="43" t="str">
        <f t="shared" si="147"/>
        <v/>
      </c>
      <c r="J979" s="45" t="str">
        <f t="shared" si="148"/>
        <v/>
      </c>
      <c r="K979" s="43" t="str">
        <f t="shared" si="149"/>
        <v/>
      </c>
      <c r="L979" s="43" t="str">
        <f>IF(A979="","",SUM($K$36:K979))</f>
        <v/>
      </c>
    </row>
    <row r="980" spans="1:12" x14ac:dyDescent="0.2">
      <c r="A980" s="40" t="str">
        <f t="shared" si="140"/>
        <v/>
      </c>
      <c r="B980" s="41" t="str">
        <f t="shared" si="141"/>
        <v/>
      </c>
      <c r="C980" s="42" t="str">
        <f t="shared" si="142"/>
        <v/>
      </c>
      <c r="D980" s="43" t="str">
        <f t="shared" si="143"/>
        <v/>
      </c>
      <c r="E980" s="43" t="str">
        <f t="shared" si="144"/>
        <v/>
      </c>
      <c r="F980" s="43" t="str">
        <f t="shared" si="145"/>
        <v/>
      </c>
      <c r="G980" s="44"/>
      <c r="H980" s="43" t="str">
        <f t="shared" si="146"/>
        <v/>
      </c>
      <c r="I980" s="43" t="str">
        <f t="shared" si="147"/>
        <v/>
      </c>
      <c r="J980" s="45" t="str">
        <f t="shared" si="148"/>
        <v/>
      </c>
      <c r="K980" s="43" t="str">
        <f t="shared" si="149"/>
        <v/>
      </c>
      <c r="L980" s="43" t="str">
        <f>IF(A980="","",SUM($K$36:K980))</f>
        <v/>
      </c>
    </row>
    <row r="981" spans="1:12" x14ac:dyDescent="0.2">
      <c r="A981" s="40" t="str">
        <f t="shared" si="140"/>
        <v/>
      </c>
      <c r="B981" s="41" t="str">
        <f t="shared" si="141"/>
        <v/>
      </c>
      <c r="C981" s="42" t="str">
        <f t="shared" si="142"/>
        <v/>
      </c>
      <c r="D981" s="43" t="str">
        <f t="shared" si="143"/>
        <v/>
      </c>
      <c r="E981" s="43" t="str">
        <f t="shared" si="144"/>
        <v/>
      </c>
      <c r="F981" s="43" t="str">
        <f t="shared" si="145"/>
        <v/>
      </c>
      <c r="G981" s="44"/>
      <c r="H981" s="43" t="str">
        <f t="shared" si="146"/>
        <v/>
      </c>
      <c r="I981" s="43" t="str">
        <f t="shared" si="147"/>
        <v/>
      </c>
      <c r="J981" s="45" t="str">
        <f t="shared" si="148"/>
        <v/>
      </c>
      <c r="K981" s="43" t="str">
        <f t="shared" si="149"/>
        <v/>
      </c>
      <c r="L981" s="43" t="str">
        <f>IF(A981="","",SUM($K$36:K981))</f>
        <v/>
      </c>
    </row>
    <row r="982" spans="1:12" x14ac:dyDescent="0.2">
      <c r="A982" s="40" t="str">
        <f t="shared" si="140"/>
        <v/>
      </c>
      <c r="B982" s="41" t="str">
        <f t="shared" si="141"/>
        <v/>
      </c>
      <c r="C982" s="42" t="str">
        <f t="shared" si="142"/>
        <v/>
      </c>
      <c r="D982" s="43" t="str">
        <f t="shared" si="143"/>
        <v/>
      </c>
      <c r="E982" s="43" t="str">
        <f t="shared" si="144"/>
        <v/>
      </c>
      <c r="F982" s="43" t="str">
        <f t="shared" si="145"/>
        <v/>
      </c>
      <c r="G982" s="44"/>
      <c r="H982" s="43" t="str">
        <f t="shared" si="146"/>
        <v/>
      </c>
      <c r="I982" s="43" t="str">
        <f t="shared" si="147"/>
        <v/>
      </c>
      <c r="J982" s="45" t="str">
        <f t="shared" si="148"/>
        <v/>
      </c>
      <c r="K982" s="43" t="str">
        <f t="shared" si="149"/>
        <v/>
      </c>
      <c r="L982" s="43" t="str">
        <f>IF(A982="","",SUM($K$36:K982))</f>
        <v/>
      </c>
    </row>
    <row r="983" spans="1:12" x14ac:dyDescent="0.2">
      <c r="A983" s="40" t="str">
        <f t="shared" si="140"/>
        <v/>
      </c>
      <c r="B983" s="41" t="str">
        <f t="shared" si="141"/>
        <v/>
      </c>
      <c r="C983" s="42" t="str">
        <f t="shared" si="142"/>
        <v/>
      </c>
      <c r="D983" s="43" t="str">
        <f t="shared" si="143"/>
        <v/>
      </c>
      <c r="E983" s="43" t="str">
        <f t="shared" si="144"/>
        <v/>
      </c>
      <c r="F983" s="43" t="str">
        <f t="shared" si="145"/>
        <v/>
      </c>
      <c r="G983" s="44"/>
      <c r="H983" s="43" t="str">
        <f t="shared" si="146"/>
        <v/>
      </c>
      <c r="I983" s="43" t="str">
        <f t="shared" si="147"/>
        <v/>
      </c>
      <c r="J983" s="45" t="str">
        <f t="shared" si="148"/>
        <v/>
      </c>
      <c r="K983" s="43" t="str">
        <f t="shared" si="149"/>
        <v/>
      </c>
      <c r="L983" s="43" t="str">
        <f>IF(A983="","",SUM($K$36:K983))</f>
        <v/>
      </c>
    </row>
    <row r="984" spans="1:12" x14ac:dyDescent="0.2">
      <c r="A984" s="40" t="str">
        <f t="shared" si="140"/>
        <v/>
      </c>
      <c r="B984" s="41" t="str">
        <f t="shared" si="141"/>
        <v/>
      </c>
      <c r="C984" s="42" t="str">
        <f t="shared" si="142"/>
        <v/>
      </c>
      <c r="D984" s="43" t="str">
        <f t="shared" si="143"/>
        <v/>
      </c>
      <c r="E984" s="43" t="str">
        <f t="shared" si="144"/>
        <v/>
      </c>
      <c r="F984" s="43" t="str">
        <f t="shared" si="145"/>
        <v/>
      </c>
      <c r="G984" s="44"/>
      <c r="H984" s="43" t="str">
        <f t="shared" si="146"/>
        <v/>
      </c>
      <c r="I984" s="43" t="str">
        <f t="shared" si="147"/>
        <v/>
      </c>
      <c r="J984" s="45" t="str">
        <f t="shared" si="148"/>
        <v/>
      </c>
      <c r="K984" s="43" t="str">
        <f t="shared" si="149"/>
        <v/>
      </c>
      <c r="L984" s="43" t="str">
        <f>IF(A984="","",SUM($K$36:K984))</f>
        <v/>
      </c>
    </row>
    <row r="985" spans="1:12" x14ac:dyDescent="0.2">
      <c r="A985" s="40" t="str">
        <f t="shared" si="140"/>
        <v/>
      </c>
      <c r="B985" s="41" t="str">
        <f t="shared" si="141"/>
        <v/>
      </c>
      <c r="C985" s="42" t="str">
        <f t="shared" si="142"/>
        <v/>
      </c>
      <c r="D985" s="43" t="str">
        <f t="shared" si="143"/>
        <v/>
      </c>
      <c r="E985" s="43" t="str">
        <f t="shared" si="144"/>
        <v/>
      </c>
      <c r="F985" s="43" t="str">
        <f t="shared" si="145"/>
        <v/>
      </c>
      <c r="G985" s="44"/>
      <c r="H985" s="43" t="str">
        <f t="shared" si="146"/>
        <v/>
      </c>
      <c r="I985" s="43" t="str">
        <f t="shared" si="147"/>
        <v/>
      </c>
      <c r="J985" s="45" t="str">
        <f t="shared" si="148"/>
        <v/>
      </c>
      <c r="K985" s="43" t="str">
        <f t="shared" si="149"/>
        <v/>
      </c>
      <c r="L985" s="43" t="str">
        <f>IF(A985="","",SUM($K$36:K985))</f>
        <v/>
      </c>
    </row>
    <row r="986" spans="1:12" x14ac:dyDescent="0.2">
      <c r="A986" s="40" t="str">
        <f t="shared" si="140"/>
        <v/>
      </c>
      <c r="B986" s="41" t="str">
        <f t="shared" si="141"/>
        <v/>
      </c>
      <c r="C986" s="42" t="str">
        <f t="shared" si="142"/>
        <v/>
      </c>
      <c r="D986" s="43" t="str">
        <f t="shared" si="143"/>
        <v/>
      </c>
      <c r="E986" s="43" t="str">
        <f t="shared" si="144"/>
        <v/>
      </c>
      <c r="F986" s="43" t="str">
        <f t="shared" si="145"/>
        <v/>
      </c>
      <c r="G986" s="44"/>
      <c r="H986" s="43" t="str">
        <f t="shared" si="146"/>
        <v/>
      </c>
      <c r="I986" s="43" t="str">
        <f t="shared" si="147"/>
        <v/>
      </c>
      <c r="J986" s="45" t="str">
        <f t="shared" si="148"/>
        <v/>
      </c>
      <c r="K986" s="43" t="str">
        <f t="shared" si="149"/>
        <v/>
      </c>
      <c r="L986" s="43" t="str">
        <f>IF(A986="","",SUM($K$36:K986))</f>
        <v/>
      </c>
    </row>
    <row r="987" spans="1:12" x14ac:dyDescent="0.2">
      <c r="A987" s="40" t="str">
        <f t="shared" si="140"/>
        <v/>
      </c>
      <c r="B987" s="41" t="str">
        <f t="shared" si="141"/>
        <v/>
      </c>
      <c r="C987" s="42" t="str">
        <f t="shared" si="142"/>
        <v/>
      </c>
      <c r="D987" s="43" t="str">
        <f t="shared" si="143"/>
        <v/>
      </c>
      <c r="E987" s="43" t="str">
        <f t="shared" si="144"/>
        <v/>
      </c>
      <c r="F987" s="43" t="str">
        <f t="shared" si="145"/>
        <v/>
      </c>
      <c r="G987" s="44"/>
      <c r="H987" s="43" t="str">
        <f t="shared" si="146"/>
        <v/>
      </c>
      <c r="I987" s="43" t="str">
        <f t="shared" si="147"/>
        <v/>
      </c>
      <c r="J987" s="45" t="str">
        <f t="shared" si="148"/>
        <v/>
      </c>
      <c r="K987" s="43" t="str">
        <f t="shared" si="149"/>
        <v/>
      </c>
      <c r="L987" s="43" t="str">
        <f>IF(A987="","",SUM($K$36:K987))</f>
        <v/>
      </c>
    </row>
    <row r="988" spans="1:12" x14ac:dyDescent="0.2">
      <c r="A988" s="40" t="str">
        <f t="shared" si="140"/>
        <v/>
      </c>
      <c r="B988" s="41" t="str">
        <f t="shared" si="141"/>
        <v/>
      </c>
      <c r="C988" s="42" t="str">
        <f t="shared" si="142"/>
        <v/>
      </c>
      <c r="D988" s="43" t="str">
        <f t="shared" si="143"/>
        <v/>
      </c>
      <c r="E988" s="43" t="str">
        <f t="shared" si="144"/>
        <v/>
      </c>
      <c r="F988" s="43" t="str">
        <f t="shared" si="145"/>
        <v/>
      </c>
      <c r="G988" s="44"/>
      <c r="H988" s="43" t="str">
        <f t="shared" si="146"/>
        <v/>
      </c>
      <c r="I988" s="43" t="str">
        <f t="shared" si="147"/>
        <v/>
      </c>
      <c r="J988" s="45" t="str">
        <f t="shared" si="148"/>
        <v/>
      </c>
      <c r="K988" s="43" t="str">
        <f t="shared" si="149"/>
        <v/>
      </c>
      <c r="L988" s="43" t="str">
        <f>IF(A988="","",SUM($K$36:K988))</f>
        <v/>
      </c>
    </row>
    <row r="989" spans="1:12" x14ac:dyDescent="0.2">
      <c r="A989" s="40" t="str">
        <f t="shared" si="140"/>
        <v/>
      </c>
      <c r="B989" s="41" t="str">
        <f t="shared" si="141"/>
        <v/>
      </c>
      <c r="C989" s="42" t="str">
        <f t="shared" si="142"/>
        <v/>
      </c>
      <c r="D989" s="43" t="str">
        <f t="shared" si="143"/>
        <v/>
      </c>
      <c r="E989" s="43" t="str">
        <f t="shared" si="144"/>
        <v/>
      </c>
      <c r="F989" s="43" t="str">
        <f t="shared" si="145"/>
        <v/>
      </c>
      <c r="G989" s="44"/>
      <c r="H989" s="43" t="str">
        <f t="shared" si="146"/>
        <v/>
      </c>
      <c r="I989" s="43" t="str">
        <f t="shared" si="147"/>
        <v/>
      </c>
      <c r="J989" s="45" t="str">
        <f t="shared" si="148"/>
        <v/>
      </c>
      <c r="K989" s="43" t="str">
        <f t="shared" si="149"/>
        <v/>
      </c>
      <c r="L989" s="43" t="str">
        <f>IF(A989="","",SUM($K$36:K989))</f>
        <v/>
      </c>
    </row>
    <row r="990" spans="1:12" x14ac:dyDescent="0.2">
      <c r="A990" s="40" t="str">
        <f t="shared" si="140"/>
        <v/>
      </c>
      <c r="B990" s="41" t="str">
        <f t="shared" si="141"/>
        <v/>
      </c>
      <c r="C990" s="42" t="str">
        <f t="shared" si="142"/>
        <v/>
      </c>
      <c r="D990" s="43" t="str">
        <f t="shared" si="143"/>
        <v/>
      </c>
      <c r="E990" s="43" t="str">
        <f t="shared" si="144"/>
        <v/>
      </c>
      <c r="F990" s="43" t="str">
        <f t="shared" si="145"/>
        <v/>
      </c>
      <c r="G990" s="44"/>
      <c r="H990" s="43" t="str">
        <f t="shared" si="146"/>
        <v/>
      </c>
      <c r="I990" s="43" t="str">
        <f t="shared" si="147"/>
        <v/>
      </c>
      <c r="J990" s="45" t="str">
        <f t="shared" si="148"/>
        <v/>
      </c>
      <c r="K990" s="43" t="str">
        <f t="shared" si="149"/>
        <v/>
      </c>
      <c r="L990" s="43" t="str">
        <f>IF(A990="","",SUM($K$36:K990))</f>
        <v/>
      </c>
    </row>
    <row r="991" spans="1:12" x14ac:dyDescent="0.2">
      <c r="A991" s="40" t="str">
        <f t="shared" si="140"/>
        <v/>
      </c>
      <c r="B991" s="41" t="str">
        <f t="shared" si="141"/>
        <v/>
      </c>
      <c r="C991" s="42" t="str">
        <f t="shared" si="142"/>
        <v/>
      </c>
      <c r="D991" s="43" t="str">
        <f t="shared" si="143"/>
        <v/>
      </c>
      <c r="E991" s="43" t="str">
        <f t="shared" si="144"/>
        <v/>
      </c>
      <c r="F991" s="43" t="str">
        <f t="shared" si="145"/>
        <v/>
      </c>
      <c r="G991" s="44"/>
      <c r="H991" s="43" t="str">
        <f t="shared" si="146"/>
        <v/>
      </c>
      <c r="I991" s="43" t="str">
        <f t="shared" si="147"/>
        <v/>
      </c>
      <c r="J991" s="45" t="str">
        <f t="shared" si="148"/>
        <v/>
      </c>
      <c r="K991" s="43" t="str">
        <f t="shared" si="149"/>
        <v/>
      </c>
      <c r="L991" s="43" t="str">
        <f>IF(A991="","",SUM($K$36:K991))</f>
        <v/>
      </c>
    </row>
    <row r="992" spans="1:12" x14ac:dyDescent="0.2">
      <c r="A992" s="40" t="str">
        <f t="shared" si="140"/>
        <v/>
      </c>
      <c r="B992" s="41" t="str">
        <f t="shared" si="141"/>
        <v/>
      </c>
      <c r="C992" s="42" t="str">
        <f t="shared" si="142"/>
        <v/>
      </c>
      <c r="D992" s="43" t="str">
        <f t="shared" si="143"/>
        <v/>
      </c>
      <c r="E992" s="43" t="str">
        <f t="shared" si="144"/>
        <v/>
      </c>
      <c r="F992" s="43" t="str">
        <f t="shared" si="145"/>
        <v/>
      </c>
      <c r="G992" s="44"/>
      <c r="H992" s="43" t="str">
        <f t="shared" si="146"/>
        <v/>
      </c>
      <c r="I992" s="43" t="str">
        <f t="shared" si="147"/>
        <v/>
      </c>
      <c r="J992" s="45" t="str">
        <f t="shared" si="148"/>
        <v/>
      </c>
      <c r="K992" s="43" t="str">
        <f t="shared" si="149"/>
        <v/>
      </c>
      <c r="L992" s="43" t="str">
        <f>IF(A992="","",SUM($K$36:K992))</f>
        <v/>
      </c>
    </row>
    <row r="993" spans="1:12" x14ac:dyDescent="0.2">
      <c r="A993" s="40" t="str">
        <f t="shared" si="140"/>
        <v/>
      </c>
      <c r="B993" s="41" t="str">
        <f t="shared" si="141"/>
        <v/>
      </c>
      <c r="C993" s="42" t="str">
        <f t="shared" si="142"/>
        <v/>
      </c>
      <c r="D993" s="43" t="str">
        <f t="shared" si="143"/>
        <v/>
      </c>
      <c r="E993" s="43" t="str">
        <f t="shared" si="144"/>
        <v/>
      </c>
      <c r="F993" s="43" t="str">
        <f t="shared" si="145"/>
        <v/>
      </c>
      <c r="G993" s="44"/>
      <c r="H993" s="43" t="str">
        <f t="shared" si="146"/>
        <v/>
      </c>
      <c r="I993" s="43" t="str">
        <f t="shared" si="147"/>
        <v/>
      </c>
      <c r="J993" s="45" t="str">
        <f t="shared" si="148"/>
        <v/>
      </c>
      <c r="K993" s="43" t="str">
        <f t="shared" si="149"/>
        <v/>
      </c>
      <c r="L993" s="43" t="str">
        <f>IF(A993="","",SUM($K$36:K993))</f>
        <v/>
      </c>
    </row>
    <row r="994" spans="1:12" x14ac:dyDescent="0.2">
      <c r="A994" s="40" t="str">
        <f t="shared" si="140"/>
        <v/>
      </c>
      <c r="B994" s="41" t="str">
        <f t="shared" si="141"/>
        <v/>
      </c>
      <c r="C994" s="42" t="str">
        <f t="shared" si="142"/>
        <v/>
      </c>
      <c r="D994" s="43" t="str">
        <f t="shared" si="143"/>
        <v/>
      </c>
      <c r="E994" s="43" t="str">
        <f t="shared" si="144"/>
        <v/>
      </c>
      <c r="F994" s="43" t="str">
        <f t="shared" si="145"/>
        <v/>
      </c>
      <c r="G994" s="44"/>
      <c r="H994" s="43" t="str">
        <f t="shared" si="146"/>
        <v/>
      </c>
      <c r="I994" s="43" t="str">
        <f t="shared" si="147"/>
        <v/>
      </c>
      <c r="J994" s="45" t="str">
        <f t="shared" si="148"/>
        <v/>
      </c>
      <c r="K994" s="43" t="str">
        <f t="shared" si="149"/>
        <v/>
      </c>
      <c r="L994" s="43" t="str">
        <f>IF(A994="","",SUM($K$36:K994))</f>
        <v/>
      </c>
    </row>
    <row r="995" spans="1:12" x14ac:dyDescent="0.2">
      <c r="A995" s="40" t="str">
        <f t="shared" si="140"/>
        <v/>
      </c>
      <c r="B995" s="41" t="str">
        <f t="shared" si="141"/>
        <v/>
      </c>
      <c r="C995" s="42" t="str">
        <f t="shared" si="142"/>
        <v/>
      </c>
      <c r="D995" s="43" t="str">
        <f t="shared" si="143"/>
        <v/>
      </c>
      <c r="E995" s="43" t="str">
        <f t="shared" si="144"/>
        <v/>
      </c>
      <c r="F995" s="43" t="str">
        <f t="shared" si="145"/>
        <v/>
      </c>
      <c r="G995" s="44"/>
      <c r="H995" s="43" t="str">
        <f t="shared" si="146"/>
        <v/>
      </c>
      <c r="I995" s="43" t="str">
        <f t="shared" si="147"/>
        <v/>
      </c>
      <c r="J995" s="45" t="str">
        <f t="shared" si="148"/>
        <v/>
      </c>
      <c r="K995" s="43" t="str">
        <f t="shared" si="149"/>
        <v/>
      </c>
      <c r="L995" s="43" t="str">
        <f>IF(A995="","",SUM($K$36:K995))</f>
        <v/>
      </c>
    </row>
    <row r="996" spans="1:12" x14ac:dyDescent="0.2">
      <c r="A996" s="40" t="str">
        <f t="shared" ref="A996:A1059" si="150">IF(I995="","",IF(OR(A995&gt;=nper,ROUND(I995,2)&lt;=0),"",A995+1))</f>
        <v/>
      </c>
      <c r="B996" s="41" t="str">
        <f t="shared" ref="B996:B1059" si="151">IF(A996="","",IF(OR(periods_per_year=26,periods_per_year=52),IF(periods_per_year=26,IF(A996=1,fpdate,B995+14),IF(periods_per_year=52,IF(A996=1,fpdate,B995+7),"n/a")),IF(periods_per_year=24,DATE(YEAR(fpdate),MONTH(fpdate)+(A996-1)/2+IF(AND(DAY(fpdate)&gt;=15,MOD(A996,2)=0),1,0),IF(MOD(A996,2)=0,IF(DAY(fpdate)&gt;=15,DAY(fpdate)-14,DAY(fpdate)+14),DAY(fpdate))),IF(DAY(DATE(YEAR(fpdate),MONTH(fpdate)+A996-1,DAY(fpdate)))&lt;&gt;DAY(fpdate),DATE(YEAR(fpdate),MONTH(fpdate)+A996,0),DATE(YEAR(fpdate),MONTH(fpdate)+A996-1,DAY(fpdate))))))</f>
        <v/>
      </c>
      <c r="C996" s="42" t="str">
        <f t="shared" ref="C996:C1059" si="152">IF(A996="","",IF(variable,IF(A996&lt;$L$6*periods_per_year,start_rate,IF($L$10&gt;=0,MIN($L$7,start_rate+$L$10*ROUNDUP((A996-$L$6*periods_per_year)/$L$9,0)),MAX($L$8,start_rate+$L$10*ROUNDUP((A996-$L$6*periods_per_year)/$L$9,0)))),start_rate))</f>
        <v/>
      </c>
      <c r="D996" s="43" t="str">
        <f t="shared" ref="D996:D1059" si="153">IF(A996="","",ROUND((((1+C996/CP)^(CP/periods_per_year))-1)*I995,2))</f>
        <v/>
      </c>
      <c r="E996" s="43" t="str">
        <f t="shared" ref="E996:E1059" si="154">IF(A996="","",IF(A996=nper,I995+D996,MIN(I995+D996,IF(C996=C995,E995,IF($D$10="Acc Bi-Weekly",ROUND((-PMT(((1+C996/CP)^(CP/12))-1,(nper-A996+1)*12/26,I995))/2,2),IF($D$10="Acc Weekly",ROUND((-PMT(((1+C996/CP)^(CP/12))-1,(nper-A996+1)*12/52,I995))/4,2),ROUND(-PMT(((1+C996/CP)^(CP/periods_per_year))-1,nper-A996+1,I995),2)))))))</f>
        <v/>
      </c>
      <c r="F996" s="43" t="str">
        <f t="shared" ref="F996:F1059" si="155">IF(A996="","",IF(I995&lt;=E996,0,IF(IF(MOD(A996,int)=0,$D$20,0)+E996&gt;=I995+D996,I995+D996-E996,IF(MOD(A996,int)=0,$D$20,0)+IF(IF(MOD(A996,int)=0,$D$20,0)+IF(MOD(A996-$D$23,periods_per_year)=0,$D$22,0)+E996&lt;I995+D996,IF(MOD(A996-$D$23,periods_per_year)=0,$D$22,0),I995+D996-IF(MOD(A996,int)=0,$D$20,0)-E996))))</f>
        <v/>
      </c>
      <c r="G996" s="44"/>
      <c r="H996" s="43" t="str">
        <f t="shared" ref="H996:H1059" si="156">IF(A996="","",E996-D996+G996+IF(F996="",0,F996))</f>
        <v/>
      </c>
      <c r="I996" s="43" t="str">
        <f t="shared" ref="I996:I1059" si="157">IF(A996="","",I995-H996)</f>
        <v/>
      </c>
      <c r="J996" s="45" t="str">
        <f t="shared" ref="J996:J1059" si="158">IF(A996="","",IF(MOD(A996,periods_per_year)=0,A996/periods_per_year,""))</f>
        <v/>
      </c>
      <c r="K996" s="43" t="str">
        <f t="shared" ref="K996:K1059" si="159">IF(A996="","",$L$28*D996)</f>
        <v/>
      </c>
      <c r="L996" s="43" t="str">
        <f>IF(A996="","",SUM($K$36:K996))</f>
        <v/>
      </c>
    </row>
    <row r="997" spans="1:12" x14ac:dyDescent="0.2">
      <c r="A997" s="40" t="str">
        <f t="shared" si="150"/>
        <v/>
      </c>
      <c r="B997" s="41" t="str">
        <f t="shared" si="151"/>
        <v/>
      </c>
      <c r="C997" s="42" t="str">
        <f t="shared" si="152"/>
        <v/>
      </c>
      <c r="D997" s="43" t="str">
        <f t="shared" si="153"/>
        <v/>
      </c>
      <c r="E997" s="43" t="str">
        <f t="shared" si="154"/>
        <v/>
      </c>
      <c r="F997" s="43" t="str">
        <f t="shared" si="155"/>
        <v/>
      </c>
      <c r="G997" s="44"/>
      <c r="H997" s="43" t="str">
        <f t="shared" si="156"/>
        <v/>
      </c>
      <c r="I997" s="43" t="str">
        <f t="shared" si="157"/>
        <v/>
      </c>
      <c r="J997" s="45" t="str">
        <f t="shared" si="158"/>
        <v/>
      </c>
      <c r="K997" s="43" t="str">
        <f t="shared" si="159"/>
        <v/>
      </c>
      <c r="L997" s="43" t="str">
        <f>IF(A997="","",SUM($K$36:K997))</f>
        <v/>
      </c>
    </row>
    <row r="998" spans="1:12" x14ac:dyDescent="0.2">
      <c r="A998" s="40" t="str">
        <f t="shared" si="150"/>
        <v/>
      </c>
      <c r="B998" s="41" t="str">
        <f t="shared" si="151"/>
        <v/>
      </c>
      <c r="C998" s="42" t="str">
        <f t="shared" si="152"/>
        <v/>
      </c>
      <c r="D998" s="43" t="str">
        <f t="shared" si="153"/>
        <v/>
      </c>
      <c r="E998" s="43" t="str">
        <f t="shared" si="154"/>
        <v/>
      </c>
      <c r="F998" s="43" t="str">
        <f t="shared" si="155"/>
        <v/>
      </c>
      <c r="G998" s="44"/>
      <c r="H998" s="43" t="str">
        <f t="shared" si="156"/>
        <v/>
      </c>
      <c r="I998" s="43" t="str">
        <f t="shared" si="157"/>
        <v/>
      </c>
      <c r="J998" s="45" t="str">
        <f t="shared" si="158"/>
        <v/>
      </c>
      <c r="K998" s="43" t="str">
        <f t="shared" si="159"/>
        <v/>
      </c>
      <c r="L998" s="43" t="str">
        <f>IF(A998="","",SUM($K$36:K998))</f>
        <v/>
      </c>
    </row>
    <row r="999" spans="1:12" x14ac:dyDescent="0.2">
      <c r="A999" s="40" t="str">
        <f t="shared" si="150"/>
        <v/>
      </c>
      <c r="B999" s="41" t="str">
        <f t="shared" si="151"/>
        <v/>
      </c>
      <c r="C999" s="42" t="str">
        <f t="shared" si="152"/>
        <v/>
      </c>
      <c r="D999" s="43" t="str">
        <f t="shared" si="153"/>
        <v/>
      </c>
      <c r="E999" s="43" t="str">
        <f t="shared" si="154"/>
        <v/>
      </c>
      <c r="F999" s="43" t="str">
        <f t="shared" si="155"/>
        <v/>
      </c>
      <c r="G999" s="44"/>
      <c r="H999" s="43" t="str">
        <f t="shared" si="156"/>
        <v/>
      </c>
      <c r="I999" s="43" t="str">
        <f t="shared" si="157"/>
        <v/>
      </c>
      <c r="J999" s="45" t="str">
        <f t="shared" si="158"/>
        <v/>
      </c>
      <c r="K999" s="43" t="str">
        <f t="shared" si="159"/>
        <v/>
      </c>
      <c r="L999" s="43" t="str">
        <f>IF(A999="","",SUM($K$36:K999))</f>
        <v/>
      </c>
    </row>
    <row r="1000" spans="1:12" x14ac:dyDescent="0.2">
      <c r="A1000" s="40" t="str">
        <f t="shared" si="150"/>
        <v/>
      </c>
      <c r="B1000" s="41" t="str">
        <f t="shared" si="151"/>
        <v/>
      </c>
      <c r="C1000" s="42" t="str">
        <f t="shared" si="152"/>
        <v/>
      </c>
      <c r="D1000" s="43" t="str">
        <f t="shared" si="153"/>
        <v/>
      </c>
      <c r="E1000" s="43" t="str">
        <f t="shared" si="154"/>
        <v/>
      </c>
      <c r="F1000" s="43" t="str">
        <f t="shared" si="155"/>
        <v/>
      </c>
      <c r="G1000" s="44"/>
      <c r="H1000" s="43" t="str">
        <f t="shared" si="156"/>
        <v/>
      </c>
      <c r="I1000" s="43" t="str">
        <f t="shared" si="157"/>
        <v/>
      </c>
      <c r="J1000" s="45" t="str">
        <f t="shared" si="158"/>
        <v/>
      </c>
      <c r="K1000" s="43" t="str">
        <f t="shared" si="159"/>
        <v/>
      </c>
      <c r="L1000" s="43" t="str">
        <f>IF(A1000="","",SUM($K$36:K1000))</f>
        <v/>
      </c>
    </row>
    <row r="1001" spans="1:12" x14ac:dyDescent="0.2">
      <c r="A1001" s="40" t="str">
        <f t="shared" si="150"/>
        <v/>
      </c>
      <c r="B1001" s="41" t="str">
        <f t="shared" si="151"/>
        <v/>
      </c>
      <c r="C1001" s="42" t="str">
        <f t="shared" si="152"/>
        <v/>
      </c>
      <c r="D1001" s="43" t="str">
        <f t="shared" si="153"/>
        <v/>
      </c>
      <c r="E1001" s="43" t="str">
        <f t="shared" si="154"/>
        <v/>
      </c>
      <c r="F1001" s="43" t="str">
        <f t="shared" si="155"/>
        <v/>
      </c>
      <c r="G1001" s="44"/>
      <c r="H1001" s="43" t="str">
        <f t="shared" si="156"/>
        <v/>
      </c>
      <c r="I1001" s="43" t="str">
        <f t="shared" si="157"/>
        <v/>
      </c>
      <c r="J1001" s="45" t="str">
        <f t="shared" si="158"/>
        <v/>
      </c>
      <c r="K1001" s="43" t="str">
        <f t="shared" si="159"/>
        <v/>
      </c>
      <c r="L1001" s="43" t="str">
        <f>IF(A1001="","",SUM($K$36:K1001))</f>
        <v/>
      </c>
    </row>
    <row r="1002" spans="1:12" x14ac:dyDescent="0.2">
      <c r="A1002" s="40" t="str">
        <f t="shared" si="150"/>
        <v/>
      </c>
      <c r="B1002" s="41" t="str">
        <f t="shared" si="151"/>
        <v/>
      </c>
      <c r="C1002" s="42" t="str">
        <f t="shared" si="152"/>
        <v/>
      </c>
      <c r="D1002" s="43" t="str">
        <f t="shared" si="153"/>
        <v/>
      </c>
      <c r="E1002" s="43" t="str">
        <f t="shared" si="154"/>
        <v/>
      </c>
      <c r="F1002" s="43" t="str">
        <f t="shared" si="155"/>
        <v/>
      </c>
      <c r="G1002" s="44"/>
      <c r="H1002" s="43" t="str">
        <f t="shared" si="156"/>
        <v/>
      </c>
      <c r="I1002" s="43" t="str">
        <f t="shared" si="157"/>
        <v/>
      </c>
      <c r="J1002" s="45" t="str">
        <f t="shared" si="158"/>
        <v/>
      </c>
      <c r="K1002" s="43" t="str">
        <f t="shared" si="159"/>
        <v/>
      </c>
      <c r="L1002" s="43" t="str">
        <f>IF(A1002="","",SUM($K$36:K1002))</f>
        <v/>
      </c>
    </row>
    <row r="1003" spans="1:12" x14ac:dyDescent="0.2">
      <c r="A1003" s="40" t="str">
        <f t="shared" si="150"/>
        <v/>
      </c>
      <c r="B1003" s="41" t="str">
        <f t="shared" si="151"/>
        <v/>
      </c>
      <c r="C1003" s="42" t="str">
        <f t="shared" si="152"/>
        <v/>
      </c>
      <c r="D1003" s="43" t="str">
        <f t="shared" si="153"/>
        <v/>
      </c>
      <c r="E1003" s="43" t="str">
        <f t="shared" si="154"/>
        <v/>
      </c>
      <c r="F1003" s="43" t="str">
        <f t="shared" si="155"/>
        <v/>
      </c>
      <c r="G1003" s="44"/>
      <c r="H1003" s="43" t="str">
        <f t="shared" si="156"/>
        <v/>
      </c>
      <c r="I1003" s="43" t="str">
        <f t="shared" si="157"/>
        <v/>
      </c>
      <c r="J1003" s="45" t="str">
        <f t="shared" si="158"/>
        <v/>
      </c>
      <c r="K1003" s="43" t="str">
        <f t="shared" si="159"/>
        <v/>
      </c>
      <c r="L1003" s="43" t="str">
        <f>IF(A1003="","",SUM($K$36:K1003))</f>
        <v/>
      </c>
    </row>
    <row r="1004" spans="1:12" x14ac:dyDescent="0.2">
      <c r="A1004" s="40" t="str">
        <f t="shared" si="150"/>
        <v/>
      </c>
      <c r="B1004" s="41" t="str">
        <f t="shared" si="151"/>
        <v/>
      </c>
      <c r="C1004" s="42" t="str">
        <f t="shared" si="152"/>
        <v/>
      </c>
      <c r="D1004" s="43" t="str">
        <f t="shared" si="153"/>
        <v/>
      </c>
      <c r="E1004" s="43" t="str">
        <f t="shared" si="154"/>
        <v/>
      </c>
      <c r="F1004" s="43" t="str">
        <f t="shared" si="155"/>
        <v/>
      </c>
      <c r="G1004" s="44"/>
      <c r="H1004" s="43" t="str">
        <f t="shared" si="156"/>
        <v/>
      </c>
      <c r="I1004" s="43" t="str">
        <f t="shared" si="157"/>
        <v/>
      </c>
      <c r="J1004" s="45" t="str">
        <f t="shared" si="158"/>
        <v/>
      </c>
      <c r="K1004" s="43" t="str">
        <f t="shared" si="159"/>
        <v/>
      </c>
      <c r="L1004" s="43" t="str">
        <f>IF(A1004="","",SUM($K$36:K1004))</f>
        <v/>
      </c>
    </row>
    <row r="1005" spans="1:12" x14ac:dyDescent="0.2">
      <c r="A1005" s="40" t="str">
        <f t="shared" si="150"/>
        <v/>
      </c>
      <c r="B1005" s="41" t="str">
        <f t="shared" si="151"/>
        <v/>
      </c>
      <c r="C1005" s="42" t="str">
        <f t="shared" si="152"/>
        <v/>
      </c>
      <c r="D1005" s="43" t="str">
        <f t="shared" si="153"/>
        <v/>
      </c>
      <c r="E1005" s="43" t="str">
        <f t="shared" si="154"/>
        <v/>
      </c>
      <c r="F1005" s="43" t="str">
        <f t="shared" si="155"/>
        <v/>
      </c>
      <c r="G1005" s="44"/>
      <c r="H1005" s="43" t="str">
        <f t="shared" si="156"/>
        <v/>
      </c>
      <c r="I1005" s="43" t="str">
        <f t="shared" si="157"/>
        <v/>
      </c>
      <c r="J1005" s="45" t="str">
        <f t="shared" si="158"/>
        <v/>
      </c>
      <c r="K1005" s="43" t="str">
        <f t="shared" si="159"/>
        <v/>
      </c>
      <c r="L1005" s="43" t="str">
        <f>IF(A1005="","",SUM($K$36:K1005))</f>
        <v/>
      </c>
    </row>
    <row r="1006" spans="1:12" x14ac:dyDescent="0.2">
      <c r="A1006" s="40" t="str">
        <f t="shared" si="150"/>
        <v/>
      </c>
      <c r="B1006" s="41" t="str">
        <f t="shared" si="151"/>
        <v/>
      </c>
      <c r="C1006" s="42" t="str">
        <f t="shared" si="152"/>
        <v/>
      </c>
      <c r="D1006" s="43" t="str">
        <f t="shared" si="153"/>
        <v/>
      </c>
      <c r="E1006" s="43" t="str">
        <f t="shared" si="154"/>
        <v/>
      </c>
      <c r="F1006" s="43" t="str">
        <f t="shared" si="155"/>
        <v/>
      </c>
      <c r="G1006" s="44"/>
      <c r="H1006" s="43" t="str">
        <f t="shared" si="156"/>
        <v/>
      </c>
      <c r="I1006" s="43" t="str">
        <f t="shared" si="157"/>
        <v/>
      </c>
      <c r="J1006" s="45" t="str">
        <f t="shared" si="158"/>
        <v/>
      </c>
      <c r="K1006" s="43" t="str">
        <f t="shared" si="159"/>
        <v/>
      </c>
      <c r="L1006" s="43" t="str">
        <f>IF(A1006="","",SUM($K$36:K1006))</f>
        <v/>
      </c>
    </row>
    <row r="1007" spans="1:12" x14ac:dyDescent="0.2">
      <c r="A1007" s="40" t="str">
        <f t="shared" si="150"/>
        <v/>
      </c>
      <c r="B1007" s="41" t="str">
        <f t="shared" si="151"/>
        <v/>
      </c>
      <c r="C1007" s="42" t="str">
        <f t="shared" si="152"/>
        <v/>
      </c>
      <c r="D1007" s="43" t="str">
        <f t="shared" si="153"/>
        <v/>
      </c>
      <c r="E1007" s="43" t="str">
        <f t="shared" si="154"/>
        <v/>
      </c>
      <c r="F1007" s="43" t="str">
        <f t="shared" si="155"/>
        <v/>
      </c>
      <c r="G1007" s="44"/>
      <c r="H1007" s="43" t="str">
        <f t="shared" si="156"/>
        <v/>
      </c>
      <c r="I1007" s="43" t="str">
        <f t="shared" si="157"/>
        <v/>
      </c>
      <c r="J1007" s="45" t="str">
        <f t="shared" si="158"/>
        <v/>
      </c>
      <c r="K1007" s="43" t="str">
        <f t="shared" si="159"/>
        <v/>
      </c>
      <c r="L1007" s="43" t="str">
        <f>IF(A1007="","",SUM($K$36:K1007))</f>
        <v/>
      </c>
    </row>
    <row r="1008" spans="1:12" x14ac:dyDescent="0.2">
      <c r="A1008" s="40" t="str">
        <f t="shared" si="150"/>
        <v/>
      </c>
      <c r="B1008" s="41" t="str">
        <f t="shared" si="151"/>
        <v/>
      </c>
      <c r="C1008" s="42" t="str">
        <f t="shared" si="152"/>
        <v/>
      </c>
      <c r="D1008" s="43" t="str">
        <f t="shared" si="153"/>
        <v/>
      </c>
      <c r="E1008" s="43" t="str">
        <f t="shared" si="154"/>
        <v/>
      </c>
      <c r="F1008" s="43" t="str">
        <f t="shared" si="155"/>
        <v/>
      </c>
      <c r="G1008" s="44"/>
      <c r="H1008" s="43" t="str">
        <f t="shared" si="156"/>
        <v/>
      </c>
      <c r="I1008" s="43" t="str">
        <f t="shared" si="157"/>
        <v/>
      </c>
      <c r="J1008" s="45" t="str">
        <f t="shared" si="158"/>
        <v/>
      </c>
      <c r="K1008" s="43" t="str">
        <f t="shared" si="159"/>
        <v/>
      </c>
      <c r="L1008" s="43" t="str">
        <f>IF(A1008="","",SUM($K$36:K1008))</f>
        <v/>
      </c>
    </row>
    <row r="1009" spans="1:12" x14ac:dyDescent="0.2">
      <c r="A1009" s="40" t="str">
        <f t="shared" si="150"/>
        <v/>
      </c>
      <c r="B1009" s="41" t="str">
        <f t="shared" si="151"/>
        <v/>
      </c>
      <c r="C1009" s="42" t="str">
        <f t="shared" si="152"/>
        <v/>
      </c>
      <c r="D1009" s="43" t="str">
        <f t="shared" si="153"/>
        <v/>
      </c>
      <c r="E1009" s="43" t="str">
        <f t="shared" si="154"/>
        <v/>
      </c>
      <c r="F1009" s="43" t="str">
        <f t="shared" si="155"/>
        <v/>
      </c>
      <c r="G1009" s="44"/>
      <c r="H1009" s="43" t="str">
        <f t="shared" si="156"/>
        <v/>
      </c>
      <c r="I1009" s="43" t="str">
        <f t="shared" si="157"/>
        <v/>
      </c>
      <c r="J1009" s="45" t="str">
        <f t="shared" si="158"/>
        <v/>
      </c>
      <c r="K1009" s="43" t="str">
        <f t="shared" si="159"/>
        <v/>
      </c>
      <c r="L1009" s="43" t="str">
        <f>IF(A1009="","",SUM($K$36:K1009))</f>
        <v/>
      </c>
    </row>
    <row r="1010" spans="1:12" x14ac:dyDescent="0.2">
      <c r="A1010" s="40" t="str">
        <f t="shared" si="150"/>
        <v/>
      </c>
      <c r="B1010" s="41" t="str">
        <f t="shared" si="151"/>
        <v/>
      </c>
      <c r="C1010" s="42" t="str">
        <f t="shared" si="152"/>
        <v/>
      </c>
      <c r="D1010" s="43" t="str">
        <f t="shared" si="153"/>
        <v/>
      </c>
      <c r="E1010" s="43" t="str">
        <f t="shared" si="154"/>
        <v/>
      </c>
      <c r="F1010" s="43" t="str">
        <f t="shared" si="155"/>
        <v/>
      </c>
      <c r="G1010" s="44"/>
      <c r="H1010" s="43" t="str">
        <f t="shared" si="156"/>
        <v/>
      </c>
      <c r="I1010" s="43" t="str">
        <f t="shared" si="157"/>
        <v/>
      </c>
      <c r="J1010" s="45" t="str">
        <f t="shared" si="158"/>
        <v/>
      </c>
      <c r="K1010" s="43" t="str">
        <f t="shared" si="159"/>
        <v/>
      </c>
      <c r="L1010" s="43" t="str">
        <f>IF(A1010="","",SUM($K$36:K1010))</f>
        <v/>
      </c>
    </row>
    <row r="1011" spans="1:12" x14ac:dyDescent="0.2">
      <c r="A1011" s="40" t="str">
        <f t="shared" si="150"/>
        <v/>
      </c>
      <c r="B1011" s="41" t="str">
        <f t="shared" si="151"/>
        <v/>
      </c>
      <c r="C1011" s="42" t="str">
        <f t="shared" si="152"/>
        <v/>
      </c>
      <c r="D1011" s="43" t="str">
        <f t="shared" si="153"/>
        <v/>
      </c>
      <c r="E1011" s="43" t="str">
        <f t="shared" si="154"/>
        <v/>
      </c>
      <c r="F1011" s="43" t="str">
        <f t="shared" si="155"/>
        <v/>
      </c>
      <c r="G1011" s="44"/>
      <c r="H1011" s="43" t="str">
        <f t="shared" si="156"/>
        <v/>
      </c>
      <c r="I1011" s="43" t="str">
        <f t="shared" si="157"/>
        <v/>
      </c>
      <c r="J1011" s="45" t="str">
        <f t="shared" si="158"/>
        <v/>
      </c>
      <c r="K1011" s="43" t="str">
        <f t="shared" si="159"/>
        <v/>
      </c>
      <c r="L1011" s="43" t="str">
        <f>IF(A1011="","",SUM($K$36:K1011))</f>
        <v/>
      </c>
    </row>
    <row r="1012" spans="1:12" x14ac:dyDescent="0.2">
      <c r="A1012" s="40" t="str">
        <f t="shared" si="150"/>
        <v/>
      </c>
      <c r="B1012" s="41" t="str">
        <f t="shared" si="151"/>
        <v/>
      </c>
      <c r="C1012" s="42" t="str">
        <f t="shared" si="152"/>
        <v/>
      </c>
      <c r="D1012" s="43" t="str">
        <f t="shared" si="153"/>
        <v/>
      </c>
      <c r="E1012" s="43" t="str">
        <f t="shared" si="154"/>
        <v/>
      </c>
      <c r="F1012" s="43" t="str">
        <f t="shared" si="155"/>
        <v/>
      </c>
      <c r="G1012" s="44"/>
      <c r="H1012" s="43" t="str">
        <f t="shared" si="156"/>
        <v/>
      </c>
      <c r="I1012" s="43" t="str">
        <f t="shared" si="157"/>
        <v/>
      </c>
      <c r="J1012" s="45" t="str">
        <f t="shared" si="158"/>
        <v/>
      </c>
      <c r="K1012" s="43" t="str">
        <f t="shared" si="159"/>
        <v/>
      </c>
      <c r="L1012" s="43" t="str">
        <f>IF(A1012="","",SUM($K$36:K1012))</f>
        <v/>
      </c>
    </row>
    <row r="1013" spans="1:12" x14ac:dyDescent="0.2">
      <c r="A1013" s="40" t="str">
        <f t="shared" si="150"/>
        <v/>
      </c>
      <c r="B1013" s="41" t="str">
        <f t="shared" si="151"/>
        <v/>
      </c>
      <c r="C1013" s="42" t="str">
        <f t="shared" si="152"/>
        <v/>
      </c>
      <c r="D1013" s="43" t="str">
        <f t="shared" si="153"/>
        <v/>
      </c>
      <c r="E1013" s="43" t="str">
        <f t="shared" si="154"/>
        <v/>
      </c>
      <c r="F1013" s="43" t="str">
        <f t="shared" si="155"/>
        <v/>
      </c>
      <c r="G1013" s="44"/>
      <c r="H1013" s="43" t="str">
        <f t="shared" si="156"/>
        <v/>
      </c>
      <c r="I1013" s="43" t="str">
        <f t="shared" si="157"/>
        <v/>
      </c>
      <c r="J1013" s="45" t="str">
        <f t="shared" si="158"/>
        <v/>
      </c>
      <c r="K1013" s="43" t="str">
        <f t="shared" si="159"/>
        <v/>
      </c>
      <c r="L1013" s="43" t="str">
        <f>IF(A1013="","",SUM($K$36:K1013))</f>
        <v/>
      </c>
    </row>
    <row r="1014" spans="1:12" x14ac:dyDescent="0.2">
      <c r="A1014" s="40" t="str">
        <f t="shared" si="150"/>
        <v/>
      </c>
      <c r="B1014" s="41" t="str">
        <f t="shared" si="151"/>
        <v/>
      </c>
      <c r="C1014" s="42" t="str">
        <f t="shared" si="152"/>
        <v/>
      </c>
      <c r="D1014" s="43" t="str">
        <f t="shared" si="153"/>
        <v/>
      </c>
      <c r="E1014" s="43" t="str">
        <f t="shared" si="154"/>
        <v/>
      </c>
      <c r="F1014" s="43" t="str">
        <f t="shared" si="155"/>
        <v/>
      </c>
      <c r="G1014" s="44"/>
      <c r="H1014" s="43" t="str">
        <f t="shared" si="156"/>
        <v/>
      </c>
      <c r="I1014" s="43" t="str">
        <f t="shared" si="157"/>
        <v/>
      </c>
      <c r="J1014" s="45" t="str">
        <f t="shared" si="158"/>
        <v/>
      </c>
      <c r="K1014" s="43" t="str">
        <f t="shared" si="159"/>
        <v/>
      </c>
      <c r="L1014" s="43" t="str">
        <f>IF(A1014="","",SUM($K$36:K1014))</f>
        <v/>
      </c>
    </row>
    <row r="1015" spans="1:12" x14ac:dyDescent="0.2">
      <c r="A1015" s="40" t="str">
        <f t="shared" si="150"/>
        <v/>
      </c>
      <c r="B1015" s="41" t="str">
        <f t="shared" si="151"/>
        <v/>
      </c>
      <c r="C1015" s="42" t="str">
        <f t="shared" si="152"/>
        <v/>
      </c>
      <c r="D1015" s="43" t="str">
        <f t="shared" si="153"/>
        <v/>
      </c>
      <c r="E1015" s="43" t="str">
        <f t="shared" si="154"/>
        <v/>
      </c>
      <c r="F1015" s="43" t="str">
        <f t="shared" si="155"/>
        <v/>
      </c>
      <c r="G1015" s="44"/>
      <c r="H1015" s="43" t="str">
        <f t="shared" si="156"/>
        <v/>
      </c>
      <c r="I1015" s="43" t="str">
        <f t="shared" si="157"/>
        <v/>
      </c>
      <c r="J1015" s="45" t="str">
        <f t="shared" si="158"/>
        <v/>
      </c>
      <c r="K1015" s="43" t="str">
        <f t="shared" si="159"/>
        <v/>
      </c>
      <c r="L1015" s="43" t="str">
        <f>IF(A1015="","",SUM($K$36:K1015))</f>
        <v/>
      </c>
    </row>
    <row r="1016" spans="1:12" x14ac:dyDescent="0.2">
      <c r="A1016" s="40" t="str">
        <f t="shared" si="150"/>
        <v/>
      </c>
      <c r="B1016" s="41" t="str">
        <f t="shared" si="151"/>
        <v/>
      </c>
      <c r="C1016" s="42" t="str">
        <f t="shared" si="152"/>
        <v/>
      </c>
      <c r="D1016" s="43" t="str">
        <f t="shared" si="153"/>
        <v/>
      </c>
      <c r="E1016" s="43" t="str">
        <f t="shared" si="154"/>
        <v/>
      </c>
      <c r="F1016" s="43" t="str">
        <f t="shared" si="155"/>
        <v/>
      </c>
      <c r="G1016" s="44"/>
      <c r="H1016" s="43" t="str">
        <f t="shared" si="156"/>
        <v/>
      </c>
      <c r="I1016" s="43" t="str">
        <f t="shared" si="157"/>
        <v/>
      </c>
      <c r="J1016" s="45" t="str">
        <f t="shared" si="158"/>
        <v/>
      </c>
      <c r="K1016" s="43" t="str">
        <f t="shared" si="159"/>
        <v/>
      </c>
      <c r="L1016" s="43" t="str">
        <f>IF(A1016="","",SUM($K$36:K1016))</f>
        <v/>
      </c>
    </row>
    <row r="1017" spans="1:12" x14ac:dyDescent="0.2">
      <c r="A1017" s="40" t="str">
        <f t="shared" si="150"/>
        <v/>
      </c>
      <c r="B1017" s="41" t="str">
        <f t="shared" si="151"/>
        <v/>
      </c>
      <c r="C1017" s="42" t="str">
        <f t="shared" si="152"/>
        <v/>
      </c>
      <c r="D1017" s="43" t="str">
        <f t="shared" si="153"/>
        <v/>
      </c>
      <c r="E1017" s="43" t="str">
        <f t="shared" si="154"/>
        <v/>
      </c>
      <c r="F1017" s="43" t="str">
        <f t="shared" si="155"/>
        <v/>
      </c>
      <c r="G1017" s="44"/>
      <c r="H1017" s="43" t="str">
        <f t="shared" si="156"/>
        <v/>
      </c>
      <c r="I1017" s="43" t="str">
        <f t="shared" si="157"/>
        <v/>
      </c>
      <c r="J1017" s="45" t="str">
        <f t="shared" si="158"/>
        <v/>
      </c>
      <c r="K1017" s="43" t="str">
        <f t="shared" si="159"/>
        <v/>
      </c>
      <c r="L1017" s="43" t="str">
        <f>IF(A1017="","",SUM($K$36:K1017))</f>
        <v/>
      </c>
    </row>
    <row r="1018" spans="1:12" x14ac:dyDescent="0.2">
      <c r="A1018" s="40" t="str">
        <f t="shared" si="150"/>
        <v/>
      </c>
      <c r="B1018" s="41" t="str">
        <f t="shared" si="151"/>
        <v/>
      </c>
      <c r="C1018" s="42" t="str">
        <f t="shared" si="152"/>
        <v/>
      </c>
      <c r="D1018" s="43" t="str">
        <f t="shared" si="153"/>
        <v/>
      </c>
      <c r="E1018" s="43" t="str">
        <f t="shared" si="154"/>
        <v/>
      </c>
      <c r="F1018" s="43" t="str">
        <f t="shared" si="155"/>
        <v/>
      </c>
      <c r="G1018" s="44"/>
      <c r="H1018" s="43" t="str">
        <f t="shared" si="156"/>
        <v/>
      </c>
      <c r="I1018" s="43" t="str">
        <f t="shared" si="157"/>
        <v/>
      </c>
      <c r="J1018" s="45" t="str">
        <f t="shared" si="158"/>
        <v/>
      </c>
      <c r="K1018" s="43" t="str">
        <f t="shared" si="159"/>
        <v/>
      </c>
      <c r="L1018" s="43" t="str">
        <f>IF(A1018="","",SUM($K$36:K1018))</f>
        <v/>
      </c>
    </row>
    <row r="1019" spans="1:12" x14ac:dyDescent="0.2">
      <c r="A1019" s="40" t="str">
        <f t="shared" si="150"/>
        <v/>
      </c>
      <c r="B1019" s="41" t="str">
        <f t="shared" si="151"/>
        <v/>
      </c>
      <c r="C1019" s="42" t="str">
        <f t="shared" si="152"/>
        <v/>
      </c>
      <c r="D1019" s="43" t="str">
        <f t="shared" si="153"/>
        <v/>
      </c>
      <c r="E1019" s="43" t="str">
        <f t="shared" si="154"/>
        <v/>
      </c>
      <c r="F1019" s="43" t="str">
        <f t="shared" si="155"/>
        <v/>
      </c>
      <c r="G1019" s="44"/>
      <c r="H1019" s="43" t="str">
        <f t="shared" si="156"/>
        <v/>
      </c>
      <c r="I1019" s="43" t="str">
        <f t="shared" si="157"/>
        <v/>
      </c>
      <c r="J1019" s="45" t="str">
        <f t="shared" si="158"/>
        <v/>
      </c>
      <c r="K1019" s="43" t="str">
        <f t="shared" si="159"/>
        <v/>
      </c>
      <c r="L1019" s="43" t="str">
        <f>IF(A1019="","",SUM($K$36:K1019))</f>
        <v/>
      </c>
    </row>
    <row r="1020" spans="1:12" x14ac:dyDescent="0.2">
      <c r="A1020" s="40" t="str">
        <f t="shared" si="150"/>
        <v/>
      </c>
      <c r="B1020" s="41" t="str">
        <f t="shared" si="151"/>
        <v/>
      </c>
      <c r="C1020" s="42" t="str">
        <f t="shared" si="152"/>
        <v/>
      </c>
      <c r="D1020" s="43" t="str">
        <f t="shared" si="153"/>
        <v/>
      </c>
      <c r="E1020" s="43" t="str">
        <f t="shared" si="154"/>
        <v/>
      </c>
      <c r="F1020" s="43" t="str">
        <f t="shared" si="155"/>
        <v/>
      </c>
      <c r="G1020" s="44"/>
      <c r="H1020" s="43" t="str">
        <f t="shared" si="156"/>
        <v/>
      </c>
      <c r="I1020" s="43" t="str">
        <f t="shared" si="157"/>
        <v/>
      </c>
      <c r="J1020" s="45" t="str">
        <f t="shared" si="158"/>
        <v/>
      </c>
      <c r="K1020" s="43" t="str">
        <f t="shared" si="159"/>
        <v/>
      </c>
      <c r="L1020" s="43" t="str">
        <f>IF(A1020="","",SUM($K$36:K1020))</f>
        <v/>
      </c>
    </row>
    <row r="1021" spans="1:12" x14ac:dyDescent="0.2">
      <c r="A1021" s="40" t="str">
        <f t="shared" si="150"/>
        <v/>
      </c>
      <c r="B1021" s="41" t="str">
        <f t="shared" si="151"/>
        <v/>
      </c>
      <c r="C1021" s="42" t="str">
        <f t="shared" si="152"/>
        <v/>
      </c>
      <c r="D1021" s="43" t="str">
        <f t="shared" si="153"/>
        <v/>
      </c>
      <c r="E1021" s="43" t="str">
        <f t="shared" si="154"/>
        <v/>
      </c>
      <c r="F1021" s="43" t="str">
        <f t="shared" si="155"/>
        <v/>
      </c>
      <c r="G1021" s="44"/>
      <c r="H1021" s="43" t="str">
        <f t="shared" si="156"/>
        <v/>
      </c>
      <c r="I1021" s="43" t="str">
        <f t="shared" si="157"/>
        <v/>
      </c>
      <c r="J1021" s="45" t="str">
        <f t="shared" si="158"/>
        <v/>
      </c>
      <c r="K1021" s="43" t="str">
        <f t="shared" si="159"/>
        <v/>
      </c>
      <c r="L1021" s="43" t="str">
        <f>IF(A1021="","",SUM($K$36:K1021))</f>
        <v/>
      </c>
    </row>
    <row r="1022" spans="1:12" x14ac:dyDescent="0.2">
      <c r="A1022" s="40" t="str">
        <f t="shared" si="150"/>
        <v/>
      </c>
      <c r="B1022" s="41" t="str">
        <f t="shared" si="151"/>
        <v/>
      </c>
      <c r="C1022" s="42" t="str">
        <f t="shared" si="152"/>
        <v/>
      </c>
      <c r="D1022" s="43" t="str">
        <f t="shared" si="153"/>
        <v/>
      </c>
      <c r="E1022" s="43" t="str">
        <f t="shared" si="154"/>
        <v/>
      </c>
      <c r="F1022" s="43" t="str">
        <f t="shared" si="155"/>
        <v/>
      </c>
      <c r="G1022" s="44"/>
      <c r="H1022" s="43" t="str">
        <f t="shared" si="156"/>
        <v/>
      </c>
      <c r="I1022" s="43" t="str">
        <f t="shared" si="157"/>
        <v/>
      </c>
      <c r="J1022" s="45" t="str">
        <f t="shared" si="158"/>
        <v/>
      </c>
      <c r="K1022" s="43" t="str">
        <f t="shared" si="159"/>
        <v/>
      </c>
      <c r="L1022" s="43" t="str">
        <f>IF(A1022="","",SUM($K$36:K1022))</f>
        <v/>
      </c>
    </row>
    <row r="1023" spans="1:12" x14ac:dyDescent="0.2">
      <c r="A1023" s="40" t="str">
        <f t="shared" si="150"/>
        <v/>
      </c>
      <c r="B1023" s="41" t="str">
        <f t="shared" si="151"/>
        <v/>
      </c>
      <c r="C1023" s="42" t="str">
        <f t="shared" si="152"/>
        <v/>
      </c>
      <c r="D1023" s="43" t="str">
        <f t="shared" si="153"/>
        <v/>
      </c>
      <c r="E1023" s="43" t="str">
        <f t="shared" si="154"/>
        <v/>
      </c>
      <c r="F1023" s="43" t="str">
        <f t="shared" si="155"/>
        <v/>
      </c>
      <c r="G1023" s="44"/>
      <c r="H1023" s="43" t="str">
        <f t="shared" si="156"/>
        <v/>
      </c>
      <c r="I1023" s="43" t="str">
        <f t="shared" si="157"/>
        <v/>
      </c>
      <c r="J1023" s="45" t="str">
        <f t="shared" si="158"/>
        <v/>
      </c>
      <c r="K1023" s="43" t="str">
        <f t="shared" si="159"/>
        <v/>
      </c>
      <c r="L1023" s="43" t="str">
        <f>IF(A1023="","",SUM($K$36:K1023))</f>
        <v/>
      </c>
    </row>
    <row r="1024" spans="1:12" x14ac:dyDescent="0.2">
      <c r="A1024" s="40" t="str">
        <f t="shared" si="150"/>
        <v/>
      </c>
      <c r="B1024" s="41" t="str">
        <f t="shared" si="151"/>
        <v/>
      </c>
      <c r="C1024" s="42" t="str">
        <f t="shared" si="152"/>
        <v/>
      </c>
      <c r="D1024" s="43" t="str">
        <f t="shared" si="153"/>
        <v/>
      </c>
      <c r="E1024" s="43" t="str">
        <f t="shared" si="154"/>
        <v/>
      </c>
      <c r="F1024" s="43" t="str">
        <f t="shared" si="155"/>
        <v/>
      </c>
      <c r="G1024" s="44"/>
      <c r="H1024" s="43" t="str">
        <f t="shared" si="156"/>
        <v/>
      </c>
      <c r="I1024" s="43" t="str">
        <f t="shared" si="157"/>
        <v/>
      </c>
      <c r="J1024" s="45" t="str">
        <f t="shared" si="158"/>
        <v/>
      </c>
      <c r="K1024" s="43" t="str">
        <f t="shared" si="159"/>
        <v/>
      </c>
      <c r="L1024" s="43" t="str">
        <f>IF(A1024="","",SUM($K$36:K1024))</f>
        <v/>
      </c>
    </row>
    <row r="1025" spans="1:12" x14ac:dyDescent="0.2">
      <c r="A1025" s="40" t="str">
        <f t="shared" si="150"/>
        <v/>
      </c>
      <c r="B1025" s="41" t="str">
        <f t="shared" si="151"/>
        <v/>
      </c>
      <c r="C1025" s="42" t="str">
        <f t="shared" si="152"/>
        <v/>
      </c>
      <c r="D1025" s="43" t="str">
        <f t="shared" si="153"/>
        <v/>
      </c>
      <c r="E1025" s="43" t="str">
        <f t="shared" si="154"/>
        <v/>
      </c>
      <c r="F1025" s="43" t="str">
        <f t="shared" si="155"/>
        <v/>
      </c>
      <c r="G1025" s="44"/>
      <c r="H1025" s="43" t="str">
        <f t="shared" si="156"/>
        <v/>
      </c>
      <c r="I1025" s="43" t="str">
        <f t="shared" si="157"/>
        <v/>
      </c>
      <c r="J1025" s="45" t="str">
        <f t="shared" si="158"/>
        <v/>
      </c>
      <c r="K1025" s="43" t="str">
        <f t="shared" si="159"/>
        <v/>
      </c>
      <c r="L1025" s="43" t="str">
        <f>IF(A1025="","",SUM($K$36:K1025))</f>
        <v/>
      </c>
    </row>
    <row r="1026" spans="1:12" x14ac:dyDescent="0.2">
      <c r="A1026" s="40" t="str">
        <f t="shared" si="150"/>
        <v/>
      </c>
      <c r="B1026" s="41" t="str">
        <f t="shared" si="151"/>
        <v/>
      </c>
      <c r="C1026" s="42" t="str">
        <f t="shared" si="152"/>
        <v/>
      </c>
      <c r="D1026" s="43" t="str">
        <f t="shared" si="153"/>
        <v/>
      </c>
      <c r="E1026" s="43" t="str">
        <f t="shared" si="154"/>
        <v/>
      </c>
      <c r="F1026" s="43" t="str">
        <f t="shared" si="155"/>
        <v/>
      </c>
      <c r="G1026" s="44"/>
      <c r="H1026" s="43" t="str">
        <f t="shared" si="156"/>
        <v/>
      </c>
      <c r="I1026" s="43" t="str">
        <f t="shared" si="157"/>
        <v/>
      </c>
      <c r="J1026" s="45" t="str">
        <f t="shared" si="158"/>
        <v/>
      </c>
      <c r="K1026" s="43" t="str">
        <f t="shared" si="159"/>
        <v/>
      </c>
      <c r="L1026" s="43" t="str">
        <f>IF(A1026="","",SUM($K$36:K1026))</f>
        <v/>
      </c>
    </row>
    <row r="1027" spans="1:12" x14ac:dyDescent="0.2">
      <c r="A1027" s="40" t="str">
        <f t="shared" si="150"/>
        <v/>
      </c>
      <c r="B1027" s="41" t="str">
        <f t="shared" si="151"/>
        <v/>
      </c>
      <c r="C1027" s="42" t="str">
        <f t="shared" si="152"/>
        <v/>
      </c>
      <c r="D1027" s="43" t="str">
        <f t="shared" si="153"/>
        <v/>
      </c>
      <c r="E1027" s="43" t="str">
        <f t="shared" si="154"/>
        <v/>
      </c>
      <c r="F1027" s="43" t="str">
        <f t="shared" si="155"/>
        <v/>
      </c>
      <c r="G1027" s="44"/>
      <c r="H1027" s="43" t="str">
        <f t="shared" si="156"/>
        <v/>
      </c>
      <c r="I1027" s="43" t="str">
        <f t="shared" si="157"/>
        <v/>
      </c>
      <c r="J1027" s="45" t="str">
        <f t="shared" si="158"/>
        <v/>
      </c>
      <c r="K1027" s="43" t="str">
        <f t="shared" si="159"/>
        <v/>
      </c>
      <c r="L1027" s="43" t="str">
        <f>IF(A1027="","",SUM($K$36:K1027))</f>
        <v/>
      </c>
    </row>
    <row r="1028" spans="1:12" x14ac:dyDescent="0.2">
      <c r="A1028" s="40" t="str">
        <f t="shared" si="150"/>
        <v/>
      </c>
      <c r="B1028" s="41" t="str">
        <f t="shared" si="151"/>
        <v/>
      </c>
      <c r="C1028" s="42" t="str">
        <f t="shared" si="152"/>
        <v/>
      </c>
      <c r="D1028" s="43" t="str">
        <f t="shared" si="153"/>
        <v/>
      </c>
      <c r="E1028" s="43" t="str">
        <f t="shared" si="154"/>
        <v/>
      </c>
      <c r="F1028" s="43" t="str">
        <f t="shared" si="155"/>
        <v/>
      </c>
      <c r="G1028" s="44"/>
      <c r="H1028" s="43" t="str">
        <f t="shared" si="156"/>
        <v/>
      </c>
      <c r="I1028" s="43" t="str">
        <f t="shared" si="157"/>
        <v/>
      </c>
      <c r="J1028" s="45" t="str">
        <f t="shared" si="158"/>
        <v/>
      </c>
      <c r="K1028" s="43" t="str">
        <f t="shared" si="159"/>
        <v/>
      </c>
      <c r="L1028" s="43" t="str">
        <f>IF(A1028="","",SUM($K$36:K1028))</f>
        <v/>
      </c>
    </row>
    <row r="1029" spans="1:12" x14ac:dyDescent="0.2">
      <c r="A1029" s="40" t="str">
        <f t="shared" si="150"/>
        <v/>
      </c>
      <c r="B1029" s="41" t="str">
        <f t="shared" si="151"/>
        <v/>
      </c>
      <c r="C1029" s="42" t="str">
        <f t="shared" si="152"/>
        <v/>
      </c>
      <c r="D1029" s="43" t="str">
        <f t="shared" si="153"/>
        <v/>
      </c>
      <c r="E1029" s="43" t="str">
        <f t="shared" si="154"/>
        <v/>
      </c>
      <c r="F1029" s="43" t="str">
        <f t="shared" si="155"/>
        <v/>
      </c>
      <c r="G1029" s="44"/>
      <c r="H1029" s="43" t="str">
        <f t="shared" si="156"/>
        <v/>
      </c>
      <c r="I1029" s="43" t="str">
        <f t="shared" si="157"/>
        <v/>
      </c>
      <c r="J1029" s="45" t="str">
        <f t="shared" si="158"/>
        <v/>
      </c>
      <c r="K1029" s="43" t="str">
        <f t="shared" si="159"/>
        <v/>
      </c>
      <c r="L1029" s="43" t="str">
        <f>IF(A1029="","",SUM($K$36:K1029))</f>
        <v/>
      </c>
    </row>
    <row r="1030" spans="1:12" x14ac:dyDescent="0.2">
      <c r="A1030" s="40" t="str">
        <f t="shared" si="150"/>
        <v/>
      </c>
      <c r="B1030" s="41" t="str">
        <f t="shared" si="151"/>
        <v/>
      </c>
      <c r="C1030" s="42" t="str">
        <f t="shared" si="152"/>
        <v/>
      </c>
      <c r="D1030" s="43" t="str">
        <f t="shared" si="153"/>
        <v/>
      </c>
      <c r="E1030" s="43" t="str">
        <f t="shared" si="154"/>
        <v/>
      </c>
      <c r="F1030" s="43" t="str">
        <f t="shared" si="155"/>
        <v/>
      </c>
      <c r="G1030" s="44"/>
      <c r="H1030" s="43" t="str">
        <f t="shared" si="156"/>
        <v/>
      </c>
      <c r="I1030" s="43" t="str">
        <f t="shared" si="157"/>
        <v/>
      </c>
      <c r="J1030" s="45" t="str">
        <f t="shared" si="158"/>
        <v/>
      </c>
      <c r="K1030" s="43" t="str">
        <f t="shared" si="159"/>
        <v/>
      </c>
      <c r="L1030" s="43" t="str">
        <f>IF(A1030="","",SUM($K$36:K1030))</f>
        <v/>
      </c>
    </row>
    <row r="1031" spans="1:12" x14ac:dyDescent="0.2">
      <c r="A1031" s="40" t="str">
        <f t="shared" si="150"/>
        <v/>
      </c>
      <c r="B1031" s="41" t="str">
        <f t="shared" si="151"/>
        <v/>
      </c>
      <c r="C1031" s="42" t="str">
        <f t="shared" si="152"/>
        <v/>
      </c>
      <c r="D1031" s="43" t="str">
        <f t="shared" si="153"/>
        <v/>
      </c>
      <c r="E1031" s="43" t="str">
        <f t="shared" si="154"/>
        <v/>
      </c>
      <c r="F1031" s="43" t="str">
        <f t="shared" si="155"/>
        <v/>
      </c>
      <c r="G1031" s="44"/>
      <c r="H1031" s="43" t="str">
        <f t="shared" si="156"/>
        <v/>
      </c>
      <c r="I1031" s="43" t="str">
        <f t="shared" si="157"/>
        <v/>
      </c>
      <c r="J1031" s="45" t="str">
        <f t="shared" si="158"/>
        <v/>
      </c>
      <c r="K1031" s="43" t="str">
        <f t="shared" si="159"/>
        <v/>
      </c>
      <c r="L1031" s="43" t="str">
        <f>IF(A1031="","",SUM($K$36:K1031))</f>
        <v/>
      </c>
    </row>
    <row r="1032" spans="1:12" x14ac:dyDescent="0.2">
      <c r="A1032" s="40" t="str">
        <f t="shared" si="150"/>
        <v/>
      </c>
      <c r="B1032" s="41" t="str">
        <f t="shared" si="151"/>
        <v/>
      </c>
      <c r="C1032" s="42" t="str">
        <f t="shared" si="152"/>
        <v/>
      </c>
      <c r="D1032" s="43" t="str">
        <f t="shared" si="153"/>
        <v/>
      </c>
      <c r="E1032" s="43" t="str">
        <f t="shared" si="154"/>
        <v/>
      </c>
      <c r="F1032" s="43" t="str">
        <f t="shared" si="155"/>
        <v/>
      </c>
      <c r="G1032" s="44"/>
      <c r="H1032" s="43" t="str">
        <f t="shared" si="156"/>
        <v/>
      </c>
      <c r="I1032" s="43" t="str">
        <f t="shared" si="157"/>
        <v/>
      </c>
      <c r="J1032" s="45" t="str">
        <f t="shared" si="158"/>
        <v/>
      </c>
      <c r="K1032" s="43" t="str">
        <f t="shared" si="159"/>
        <v/>
      </c>
      <c r="L1032" s="43" t="str">
        <f>IF(A1032="","",SUM($K$36:K1032))</f>
        <v/>
      </c>
    </row>
    <row r="1033" spans="1:12" x14ac:dyDescent="0.2">
      <c r="A1033" s="40" t="str">
        <f t="shared" si="150"/>
        <v/>
      </c>
      <c r="B1033" s="41" t="str">
        <f t="shared" si="151"/>
        <v/>
      </c>
      <c r="C1033" s="42" t="str">
        <f t="shared" si="152"/>
        <v/>
      </c>
      <c r="D1033" s="43" t="str">
        <f t="shared" si="153"/>
        <v/>
      </c>
      <c r="E1033" s="43" t="str">
        <f t="shared" si="154"/>
        <v/>
      </c>
      <c r="F1033" s="43" t="str">
        <f t="shared" si="155"/>
        <v/>
      </c>
      <c r="G1033" s="44"/>
      <c r="H1033" s="43" t="str">
        <f t="shared" si="156"/>
        <v/>
      </c>
      <c r="I1033" s="43" t="str">
        <f t="shared" si="157"/>
        <v/>
      </c>
      <c r="J1033" s="45" t="str">
        <f t="shared" si="158"/>
        <v/>
      </c>
      <c r="K1033" s="43" t="str">
        <f t="shared" si="159"/>
        <v/>
      </c>
      <c r="L1033" s="43" t="str">
        <f>IF(A1033="","",SUM($K$36:K1033))</f>
        <v/>
      </c>
    </row>
    <row r="1034" spans="1:12" x14ac:dyDescent="0.2">
      <c r="A1034" s="40" t="str">
        <f t="shared" si="150"/>
        <v/>
      </c>
      <c r="B1034" s="41" t="str">
        <f t="shared" si="151"/>
        <v/>
      </c>
      <c r="C1034" s="42" t="str">
        <f t="shared" si="152"/>
        <v/>
      </c>
      <c r="D1034" s="43" t="str">
        <f t="shared" si="153"/>
        <v/>
      </c>
      <c r="E1034" s="43" t="str">
        <f t="shared" si="154"/>
        <v/>
      </c>
      <c r="F1034" s="43" t="str">
        <f t="shared" si="155"/>
        <v/>
      </c>
      <c r="G1034" s="44"/>
      <c r="H1034" s="43" t="str">
        <f t="shared" si="156"/>
        <v/>
      </c>
      <c r="I1034" s="43" t="str">
        <f t="shared" si="157"/>
        <v/>
      </c>
      <c r="J1034" s="45" t="str">
        <f t="shared" si="158"/>
        <v/>
      </c>
      <c r="K1034" s="43" t="str">
        <f t="shared" si="159"/>
        <v/>
      </c>
      <c r="L1034" s="43" t="str">
        <f>IF(A1034="","",SUM($K$36:K1034))</f>
        <v/>
      </c>
    </row>
    <row r="1035" spans="1:12" x14ac:dyDescent="0.2">
      <c r="A1035" s="40" t="str">
        <f t="shared" si="150"/>
        <v/>
      </c>
      <c r="B1035" s="41" t="str">
        <f t="shared" si="151"/>
        <v/>
      </c>
      <c r="C1035" s="42" t="str">
        <f t="shared" si="152"/>
        <v/>
      </c>
      <c r="D1035" s="43" t="str">
        <f t="shared" si="153"/>
        <v/>
      </c>
      <c r="E1035" s="43" t="str">
        <f t="shared" si="154"/>
        <v/>
      </c>
      <c r="F1035" s="43" t="str">
        <f t="shared" si="155"/>
        <v/>
      </c>
      <c r="G1035" s="44"/>
      <c r="H1035" s="43" t="str">
        <f t="shared" si="156"/>
        <v/>
      </c>
      <c r="I1035" s="43" t="str">
        <f t="shared" si="157"/>
        <v/>
      </c>
      <c r="J1035" s="45" t="str">
        <f t="shared" si="158"/>
        <v/>
      </c>
      <c r="K1035" s="43" t="str">
        <f t="shared" si="159"/>
        <v/>
      </c>
      <c r="L1035" s="43" t="str">
        <f>IF(A1035="","",SUM($K$36:K1035))</f>
        <v/>
      </c>
    </row>
    <row r="1036" spans="1:12" x14ac:dyDescent="0.2">
      <c r="A1036" s="40" t="str">
        <f t="shared" si="150"/>
        <v/>
      </c>
      <c r="B1036" s="41" t="str">
        <f t="shared" si="151"/>
        <v/>
      </c>
      <c r="C1036" s="42" t="str">
        <f t="shared" si="152"/>
        <v/>
      </c>
      <c r="D1036" s="43" t="str">
        <f t="shared" si="153"/>
        <v/>
      </c>
      <c r="E1036" s="43" t="str">
        <f t="shared" si="154"/>
        <v/>
      </c>
      <c r="F1036" s="43" t="str">
        <f t="shared" si="155"/>
        <v/>
      </c>
      <c r="G1036" s="44"/>
      <c r="H1036" s="43" t="str">
        <f t="shared" si="156"/>
        <v/>
      </c>
      <c r="I1036" s="43" t="str">
        <f t="shared" si="157"/>
        <v/>
      </c>
      <c r="J1036" s="45" t="str">
        <f t="shared" si="158"/>
        <v/>
      </c>
      <c r="K1036" s="43" t="str">
        <f t="shared" si="159"/>
        <v/>
      </c>
      <c r="L1036" s="43" t="str">
        <f>IF(A1036="","",SUM($K$36:K1036))</f>
        <v/>
      </c>
    </row>
    <row r="1037" spans="1:12" x14ac:dyDescent="0.2">
      <c r="A1037" s="40" t="str">
        <f t="shared" si="150"/>
        <v/>
      </c>
      <c r="B1037" s="41" t="str">
        <f t="shared" si="151"/>
        <v/>
      </c>
      <c r="C1037" s="42" t="str">
        <f t="shared" si="152"/>
        <v/>
      </c>
      <c r="D1037" s="43" t="str">
        <f t="shared" si="153"/>
        <v/>
      </c>
      <c r="E1037" s="43" t="str">
        <f t="shared" si="154"/>
        <v/>
      </c>
      <c r="F1037" s="43" t="str">
        <f t="shared" si="155"/>
        <v/>
      </c>
      <c r="G1037" s="44"/>
      <c r="H1037" s="43" t="str">
        <f t="shared" si="156"/>
        <v/>
      </c>
      <c r="I1037" s="43" t="str">
        <f t="shared" si="157"/>
        <v/>
      </c>
      <c r="J1037" s="45" t="str">
        <f t="shared" si="158"/>
        <v/>
      </c>
      <c r="K1037" s="43" t="str">
        <f t="shared" si="159"/>
        <v/>
      </c>
      <c r="L1037" s="43" t="str">
        <f>IF(A1037="","",SUM($K$36:K1037))</f>
        <v/>
      </c>
    </row>
    <row r="1038" spans="1:12" x14ac:dyDescent="0.2">
      <c r="A1038" s="40" t="str">
        <f t="shared" si="150"/>
        <v/>
      </c>
      <c r="B1038" s="41" t="str">
        <f t="shared" si="151"/>
        <v/>
      </c>
      <c r="C1038" s="42" t="str">
        <f t="shared" si="152"/>
        <v/>
      </c>
      <c r="D1038" s="43" t="str">
        <f t="shared" si="153"/>
        <v/>
      </c>
      <c r="E1038" s="43" t="str">
        <f t="shared" si="154"/>
        <v/>
      </c>
      <c r="F1038" s="43" t="str">
        <f t="shared" si="155"/>
        <v/>
      </c>
      <c r="G1038" s="44"/>
      <c r="H1038" s="43" t="str">
        <f t="shared" si="156"/>
        <v/>
      </c>
      <c r="I1038" s="43" t="str">
        <f t="shared" si="157"/>
        <v/>
      </c>
      <c r="J1038" s="45" t="str">
        <f t="shared" si="158"/>
        <v/>
      </c>
      <c r="K1038" s="43" t="str">
        <f t="shared" si="159"/>
        <v/>
      </c>
      <c r="L1038" s="43" t="str">
        <f>IF(A1038="","",SUM($K$36:K1038))</f>
        <v/>
      </c>
    </row>
    <row r="1039" spans="1:12" x14ac:dyDescent="0.2">
      <c r="A1039" s="40" t="str">
        <f t="shared" si="150"/>
        <v/>
      </c>
      <c r="B1039" s="41" t="str">
        <f t="shared" si="151"/>
        <v/>
      </c>
      <c r="C1039" s="42" t="str">
        <f t="shared" si="152"/>
        <v/>
      </c>
      <c r="D1039" s="43" t="str">
        <f t="shared" si="153"/>
        <v/>
      </c>
      <c r="E1039" s="43" t="str">
        <f t="shared" si="154"/>
        <v/>
      </c>
      <c r="F1039" s="43" t="str">
        <f t="shared" si="155"/>
        <v/>
      </c>
      <c r="G1039" s="44"/>
      <c r="H1039" s="43" t="str">
        <f t="shared" si="156"/>
        <v/>
      </c>
      <c r="I1039" s="43" t="str">
        <f t="shared" si="157"/>
        <v/>
      </c>
      <c r="J1039" s="45" t="str">
        <f t="shared" si="158"/>
        <v/>
      </c>
      <c r="K1039" s="43" t="str">
        <f t="shared" si="159"/>
        <v/>
      </c>
      <c r="L1039" s="43" t="str">
        <f>IF(A1039="","",SUM($K$36:K1039))</f>
        <v/>
      </c>
    </row>
    <row r="1040" spans="1:12" x14ac:dyDescent="0.2">
      <c r="A1040" s="40" t="str">
        <f t="shared" si="150"/>
        <v/>
      </c>
      <c r="B1040" s="41" t="str">
        <f t="shared" si="151"/>
        <v/>
      </c>
      <c r="C1040" s="42" t="str">
        <f t="shared" si="152"/>
        <v/>
      </c>
      <c r="D1040" s="43" t="str">
        <f t="shared" si="153"/>
        <v/>
      </c>
      <c r="E1040" s="43" t="str">
        <f t="shared" si="154"/>
        <v/>
      </c>
      <c r="F1040" s="43" t="str">
        <f t="shared" si="155"/>
        <v/>
      </c>
      <c r="G1040" s="44"/>
      <c r="H1040" s="43" t="str">
        <f t="shared" si="156"/>
        <v/>
      </c>
      <c r="I1040" s="43" t="str">
        <f t="shared" si="157"/>
        <v/>
      </c>
      <c r="J1040" s="45" t="str">
        <f t="shared" si="158"/>
        <v/>
      </c>
      <c r="K1040" s="43" t="str">
        <f t="shared" si="159"/>
        <v/>
      </c>
      <c r="L1040" s="43" t="str">
        <f>IF(A1040="","",SUM($K$36:K1040))</f>
        <v/>
      </c>
    </row>
    <row r="1041" spans="1:12" x14ac:dyDescent="0.2">
      <c r="A1041" s="40" t="str">
        <f t="shared" si="150"/>
        <v/>
      </c>
      <c r="B1041" s="41" t="str">
        <f t="shared" si="151"/>
        <v/>
      </c>
      <c r="C1041" s="42" t="str">
        <f t="shared" si="152"/>
        <v/>
      </c>
      <c r="D1041" s="43" t="str">
        <f t="shared" si="153"/>
        <v/>
      </c>
      <c r="E1041" s="43" t="str">
        <f t="shared" si="154"/>
        <v/>
      </c>
      <c r="F1041" s="43" t="str">
        <f t="shared" si="155"/>
        <v/>
      </c>
      <c r="G1041" s="44"/>
      <c r="H1041" s="43" t="str">
        <f t="shared" si="156"/>
        <v/>
      </c>
      <c r="I1041" s="43" t="str">
        <f t="shared" si="157"/>
        <v/>
      </c>
      <c r="J1041" s="45" t="str">
        <f t="shared" si="158"/>
        <v/>
      </c>
      <c r="K1041" s="43" t="str">
        <f t="shared" si="159"/>
        <v/>
      </c>
      <c r="L1041" s="43" t="str">
        <f>IF(A1041="","",SUM($K$36:K1041))</f>
        <v/>
      </c>
    </row>
    <row r="1042" spans="1:12" x14ac:dyDescent="0.2">
      <c r="A1042" s="40" t="str">
        <f t="shared" si="150"/>
        <v/>
      </c>
      <c r="B1042" s="41" t="str">
        <f t="shared" si="151"/>
        <v/>
      </c>
      <c r="C1042" s="42" t="str">
        <f t="shared" si="152"/>
        <v/>
      </c>
      <c r="D1042" s="43" t="str">
        <f t="shared" si="153"/>
        <v/>
      </c>
      <c r="E1042" s="43" t="str">
        <f t="shared" si="154"/>
        <v/>
      </c>
      <c r="F1042" s="43" t="str">
        <f t="shared" si="155"/>
        <v/>
      </c>
      <c r="G1042" s="44"/>
      <c r="H1042" s="43" t="str">
        <f t="shared" si="156"/>
        <v/>
      </c>
      <c r="I1042" s="43" t="str">
        <f t="shared" si="157"/>
        <v/>
      </c>
      <c r="J1042" s="45" t="str">
        <f t="shared" si="158"/>
        <v/>
      </c>
      <c r="K1042" s="43" t="str">
        <f t="shared" si="159"/>
        <v/>
      </c>
      <c r="L1042" s="43" t="str">
        <f>IF(A1042="","",SUM($K$36:K1042))</f>
        <v/>
      </c>
    </row>
    <row r="1043" spans="1:12" x14ac:dyDescent="0.2">
      <c r="A1043" s="40" t="str">
        <f t="shared" si="150"/>
        <v/>
      </c>
      <c r="B1043" s="41" t="str">
        <f t="shared" si="151"/>
        <v/>
      </c>
      <c r="C1043" s="42" t="str">
        <f t="shared" si="152"/>
        <v/>
      </c>
      <c r="D1043" s="43" t="str">
        <f t="shared" si="153"/>
        <v/>
      </c>
      <c r="E1043" s="43" t="str">
        <f t="shared" si="154"/>
        <v/>
      </c>
      <c r="F1043" s="43" t="str">
        <f t="shared" si="155"/>
        <v/>
      </c>
      <c r="G1043" s="44"/>
      <c r="H1043" s="43" t="str">
        <f t="shared" si="156"/>
        <v/>
      </c>
      <c r="I1043" s="43" t="str">
        <f t="shared" si="157"/>
        <v/>
      </c>
      <c r="J1043" s="45" t="str">
        <f t="shared" si="158"/>
        <v/>
      </c>
      <c r="K1043" s="43" t="str">
        <f t="shared" si="159"/>
        <v/>
      </c>
      <c r="L1043" s="43" t="str">
        <f>IF(A1043="","",SUM($K$36:K1043))</f>
        <v/>
      </c>
    </row>
    <row r="1044" spans="1:12" x14ac:dyDescent="0.2">
      <c r="A1044" s="40" t="str">
        <f t="shared" si="150"/>
        <v/>
      </c>
      <c r="B1044" s="41" t="str">
        <f t="shared" si="151"/>
        <v/>
      </c>
      <c r="C1044" s="42" t="str">
        <f t="shared" si="152"/>
        <v/>
      </c>
      <c r="D1044" s="43" t="str">
        <f t="shared" si="153"/>
        <v/>
      </c>
      <c r="E1044" s="43" t="str">
        <f t="shared" si="154"/>
        <v/>
      </c>
      <c r="F1044" s="43" t="str">
        <f t="shared" si="155"/>
        <v/>
      </c>
      <c r="G1044" s="44"/>
      <c r="H1044" s="43" t="str">
        <f t="shared" si="156"/>
        <v/>
      </c>
      <c r="I1044" s="43" t="str">
        <f t="shared" si="157"/>
        <v/>
      </c>
      <c r="J1044" s="45" t="str">
        <f t="shared" si="158"/>
        <v/>
      </c>
      <c r="K1044" s="43" t="str">
        <f t="shared" si="159"/>
        <v/>
      </c>
      <c r="L1044" s="43" t="str">
        <f>IF(A1044="","",SUM($K$36:K1044))</f>
        <v/>
      </c>
    </row>
    <row r="1045" spans="1:12" x14ac:dyDescent="0.2">
      <c r="A1045" s="40" t="str">
        <f t="shared" si="150"/>
        <v/>
      </c>
      <c r="B1045" s="41" t="str">
        <f t="shared" si="151"/>
        <v/>
      </c>
      <c r="C1045" s="42" t="str">
        <f t="shared" si="152"/>
        <v/>
      </c>
      <c r="D1045" s="43" t="str">
        <f t="shared" si="153"/>
        <v/>
      </c>
      <c r="E1045" s="43" t="str">
        <f t="shared" si="154"/>
        <v/>
      </c>
      <c r="F1045" s="43" t="str">
        <f t="shared" si="155"/>
        <v/>
      </c>
      <c r="G1045" s="44"/>
      <c r="H1045" s="43" t="str">
        <f t="shared" si="156"/>
        <v/>
      </c>
      <c r="I1045" s="43" t="str">
        <f t="shared" si="157"/>
        <v/>
      </c>
      <c r="J1045" s="45" t="str">
        <f t="shared" si="158"/>
        <v/>
      </c>
      <c r="K1045" s="43" t="str">
        <f t="shared" si="159"/>
        <v/>
      </c>
      <c r="L1045" s="43" t="str">
        <f>IF(A1045="","",SUM($K$36:K1045))</f>
        <v/>
      </c>
    </row>
    <row r="1046" spans="1:12" x14ac:dyDescent="0.2">
      <c r="A1046" s="40" t="str">
        <f t="shared" si="150"/>
        <v/>
      </c>
      <c r="B1046" s="41" t="str">
        <f t="shared" si="151"/>
        <v/>
      </c>
      <c r="C1046" s="42" t="str">
        <f t="shared" si="152"/>
        <v/>
      </c>
      <c r="D1046" s="43" t="str">
        <f t="shared" si="153"/>
        <v/>
      </c>
      <c r="E1046" s="43" t="str">
        <f t="shared" si="154"/>
        <v/>
      </c>
      <c r="F1046" s="43" t="str">
        <f t="shared" si="155"/>
        <v/>
      </c>
      <c r="G1046" s="44"/>
      <c r="H1046" s="43" t="str">
        <f t="shared" si="156"/>
        <v/>
      </c>
      <c r="I1046" s="43" t="str">
        <f t="shared" si="157"/>
        <v/>
      </c>
      <c r="J1046" s="45" t="str">
        <f t="shared" si="158"/>
        <v/>
      </c>
      <c r="K1046" s="43" t="str">
        <f t="shared" si="159"/>
        <v/>
      </c>
      <c r="L1046" s="43" t="str">
        <f>IF(A1046="","",SUM($K$36:K1046))</f>
        <v/>
      </c>
    </row>
    <row r="1047" spans="1:12" x14ac:dyDescent="0.2">
      <c r="A1047" s="40" t="str">
        <f t="shared" si="150"/>
        <v/>
      </c>
      <c r="B1047" s="41" t="str">
        <f t="shared" si="151"/>
        <v/>
      </c>
      <c r="C1047" s="42" t="str">
        <f t="shared" si="152"/>
        <v/>
      </c>
      <c r="D1047" s="43" t="str">
        <f t="shared" si="153"/>
        <v/>
      </c>
      <c r="E1047" s="43" t="str">
        <f t="shared" si="154"/>
        <v/>
      </c>
      <c r="F1047" s="43" t="str">
        <f t="shared" si="155"/>
        <v/>
      </c>
      <c r="G1047" s="44"/>
      <c r="H1047" s="43" t="str">
        <f t="shared" si="156"/>
        <v/>
      </c>
      <c r="I1047" s="43" t="str">
        <f t="shared" si="157"/>
        <v/>
      </c>
      <c r="J1047" s="45" t="str">
        <f t="shared" si="158"/>
        <v/>
      </c>
      <c r="K1047" s="43" t="str">
        <f t="shared" si="159"/>
        <v/>
      </c>
      <c r="L1047" s="43" t="str">
        <f>IF(A1047="","",SUM($K$36:K1047))</f>
        <v/>
      </c>
    </row>
    <row r="1048" spans="1:12" x14ac:dyDescent="0.2">
      <c r="A1048" s="40" t="str">
        <f t="shared" si="150"/>
        <v/>
      </c>
      <c r="B1048" s="41" t="str">
        <f t="shared" si="151"/>
        <v/>
      </c>
      <c r="C1048" s="42" t="str">
        <f t="shared" si="152"/>
        <v/>
      </c>
      <c r="D1048" s="43" t="str">
        <f t="shared" si="153"/>
        <v/>
      </c>
      <c r="E1048" s="43" t="str">
        <f t="shared" si="154"/>
        <v/>
      </c>
      <c r="F1048" s="43" t="str">
        <f t="shared" si="155"/>
        <v/>
      </c>
      <c r="G1048" s="44"/>
      <c r="H1048" s="43" t="str">
        <f t="shared" si="156"/>
        <v/>
      </c>
      <c r="I1048" s="43" t="str">
        <f t="shared" si="157"/>
        <v/>
      </c>
      <c r="J1048" s="45" t="str">
        <f t="shared" si="158"/>
        <v/>
      </c>
      <c r="K1048" s="43" t="str">
        <f t="shared" si="159"/>
        <v/>
      </c>
      <c r="L1048" s="43" t="str">
        <f>IF(A1048="","",SUM($K$36:K1048))</f>
        <v/>
      </c>
    </row>
    <row r="1049" spans="1:12" x14ac:dyDescent="0.2">
      <c r="A1049" s="40" t="str">
        <f t="shared" si="150"/>
        <v/>
      </c>
      <c r="B1049" s="41" t="str">
        <f t="shared" si="151"/>
        <v/>
      </c>
      <c r="C1049" s="42" t="str">
        <f t="shared" si="152"/>
        <v/>
      </c>
      <c r="D1049" s="43" t="str">
        <f t="shared" si="153"/>
        <v/>
      </c>
      <c r="E1049" s="43" t="str">
        <f t="shared" si="154"/>
        <v/>
      </c>
      <c r="F1049" s="43" t="str">
        <f t="shared" si="155"/>
        <v/>
      </c>
      <c r="G1049" s="44"/>
      <c r="H1049" s="43" t="str">
        <f t="shared" si="156"/>
        <v/>
      </c>
      <c r="I1049" s="43" t="str">
        <f t="shared" si="157"/>
        <v/>
      </c>
      <c r="J1049" s="45" t="str">
        <f t="shared" si="158"/>
        <v/>
      </c>
      <c r="K1049" s="43" t="str">
        <f t="shared" si="159"/>
        <v/>
      </c>
      <c r="L1049" s="43" t="str">
        <f>IF(A1049="","",SUM($K$36:K1049))</f>
        <v/>
      </c>
    </row>
    <row r="1050" spans="1:12" x14ac:dyDescent="0.2">
      <c r="A1050" s="40" t="str">
        <f t="shared" si="150"/>
        <v/>
      </c>
      <c r="B1050" s="41" t="str">
        <f t="shared" si="151"/>
        <v/>
      </c>
      <c r="C1050" s="42" t="str">
        <f t="shared" si="152"/>
        <v/>
      </c>
      <c r="D1050" s="43" t="str">
        <f t="shared" si="153"/>
        <v/>
      </c>
      <c r="E1050" s="43" t="str">
        <f t="shared" si="154"/>
        <v/>
      </c>
      <c r="F1050" s="43" t="str">
        <f t="shared" si="155"/>
        <v/>
      </c>
      <c r="G1050" s="44"/>
      <c r="H1050" s="43" t="str">
        <f t="shared" si="156"/>
        <v/>
      </c>
      <c r="I1050" s="43" t="str">
        <f t="shared" si="157"/>
        <v/>
      </c>
      <c r="J1050" s="45" t="str">
        <f t="shared" si="158"/>
        <v/>
      </c>
      <c r="K1050" s="43" t="str">
        <f t="shared" si="159"/>
        <v/>
      </c>
      <c r="L1050" s="43" t="str">
        <f>IF(A1050="","",SUM($K$36:K1050))</f>
        <v/>
      </c>
    </row>
    <row r="1051" spans="1:12" x14ac:dyDescent="0.2">
      <c r="A1051" s="40" t="str">
        <f t="shared" si="150"/>
        <v/>
      </c>
      <c r="B1051" s="41" t="str">
        <f t="shared" si="151"/>
        <v/>
      </c>
      <c r="C1051" s="42" t="str">
        <f t="shared" si="152"/>
        <v/>
      </c>
      <c r="D1051" s="43" t="str">
        <f t="shared" si="153"/>
        <v/>
      </c>
      <c r="E1051" s="43" t="str">
        <f t="shared" si="154"/>
        <v/>
      </c>
      <c r="F1051" s="43" t="str">
        <f t="shared" si="155"/>
        <v/>
      </c>
      <c r="G1051" s="44"/>
      <c r="H1051" s="43" t="str">
        <f t="shared" si="156"/>
        <v/>
      </c>
      <c r="I1051" s="43" t="str">
        <f t="shared" si="157"/>
        <v/>
      </c>
      <c r="J1051" s="45" t="str">
        <f t="shared" si="158"/>
        <v/>
      </c>
      <c r="K1051" s="43" t="str">
        <f t="shared" si="159"/>
        <v/>
      </c>
      <c r="L1051" s="43" t="str">
        <f>IF(A1051="","",SUM($K$36:K1051))</f>
        <v/>
      </c>
    </row>
    <row r="1052" spans="1:12" x14ac:dyDescent="0.2">
      <c r="A1052" s="40" t="str">
        <f t="shared" si="150"/>
        <v/>
      </c>
      <c r="B1052" s="41" t="str">
        <f t="shared" si="151"/>
        <v/>
      </c>
      <c r="C1052" s="42" t="str">
        <f t="shared" si="152"/>
        <v/>
      </c>
      <c r="D1052" s="43" t="str">
        <f t="shared" si="153"/>
        <v/>
      </c>
      <c r="E1052" s="43" t="str">
        <f t="shared" si="154"/>
        <v/>
      </c>
      <c r="F1052" s="43" t="str">
        <f t="shared" si="155"/>
        <v/>
      </c>
      <c r="G1052" s="44"/>
      <c r="H1052" s="43" t="str">
        <f t="shared" si="156"/>
        <v/>
      </c>
      <c r="I1052" s="43" t="str">
        <f t="shared" si="157"/>
        <v/>
      </c>
      <c r="J1052" s="45" t="str">
        <f t="shared" si="158"/>
        <v/>
      </c>
      <c r="K1052" s="43" t="str">
        <f t="shared" si="159"/>
        <v/>
      </c>
      <c r="L1052" s="43" t="str">
        <f>IF(A1052="","",SUM($K$36:K1052))</f>
        <v/>
      </c>
    </row>
    <row r="1053" spans="1:12" x14ac:dyDescent="0.2">
      <c r="A1053" s="40" t="str">
        <f t="shared" si="150"/>
        <v/>
      </c>
      <c r="B1053" s="41" t="str">
        <f t="shared" si="151"/>
        <v/>
      </c>
      <c r="C1053" s="42" t="str">
        <f t="shared" si="152"/>
        <v/>
      </c>
      <c r="D1053" s="43" t="str">
        <f t="shared" si="153"/>
        <v/>
      </c>
      <c r="E1053" s="43" t="str">
        <f t="shared" si="154"/>
        <v/>
      </c>
      <c r="F1053" s="43" t="str">
        <f t="shared" si="155"/>
        <v/>
      </c>
      <c r="G1053" s="44"/>
      <c r="H1053" s="43" t="str">
        <f t="shared" si="156"/>
        <v/>
      </c>
      <c r="I1053" s="43" t="str">
        <f t="shared" si="157"/>
        <v/>
      </c>
      <c r="J1053" s="45" t="str">
        <f t="shared" si="158"/>
        <v/>
      </c>
      <c r="K1053" s="43" t="str">
        <f t="shared" si="159"/>
        <v/>
      </c>
      <c r="L1053" s="43" t="str">
        <f>IF(A1053="","",SUM($K$36:K1053))</f>
        <v/>
      </c>
    </row>
    <row r="1054" spans="1:12" x14ac:dyDescent="0.2">
      <c r="A1054" s="40" t="str">
        <f t="shared" si="150"/>
        <v/>
      </c>
      <c r="B1054" s="41" t="str">
        <f t="shared" si="151"/>
        <v/>
      </c>
      <c r="C1054" s="42" t="str">
        <f t="shared" si="152"/>
        <v/>
      </c>
      <c r="D1054" s="43" t="str">
        <f t="shared" si="153"/>
        <v/>
      </c>
      <c r="E1054" s="43" t="str">
        <f t="shared" si="154"/>
        <v/>
      </c>
      <c r="F1054" s="43" t="str">
        <f t="shared" si="155"/>
        <v/>
      </c>
      <c r="G1054" s="44"/>
      <c r="H1054" s="43" t="str">
        <f t="shared" si="156"/>
        <v/>
      </c>
      <c r="I1054" s="43" t="str">
        <f t="shared" si="157"/>
        <v/>
      </c>
      <c r="J1054" s="45" t="str">
        <f t="shared" si="158"/>
        <v/>
      </c>
      <c r="K1054" s="43" t="str">
        <f t="shared" si="159"/>
        <v/>
      </c>
      <c r="L1054" s="43" t="str">
        <f>IF(A1054="","",SUM($K$36:K1054))</f>
        <v/>
      </c>
    </row>
    <row r="1055" spans="1:12" x14ac:dyDescent="0.2">
      <c r="A1055" s="40" t="str">
        <f t="shared" si="150"/>
        <v/>
      </c>
      <c r="B1055" s="41" t="str">
        <f t="shared" si="151"/>
        <v/>
      </c>
      <c r="C1055" s="42" t="str">
        <f t="shared" si="152"/>
        <v/>
      </c>
      <c r="D1055" s="43" t="str">
        <f t="shared" si="153"/>
        <v/>
      </c>
      <c r="E1055" s="43" t="str">
        <f t="shared" si="154"/>
        <v/>
      </c>
      <c r="F1055" s="43" t="str">
        <f t="shared" si="155"/>
        <v/>
      </c>
      <c r="G1055" s="44"/>
      <c r="H1055" s="43" t="str">
        <f t="shared" si="156"/>
        <v/>
      </c>
      <c r="I1055" s="43" t="str">
        <f t="shared" si="157"/>
        <v/>
      </c>
      <c r="J1055" s="45" t="str">
        <f t="shared" si="158"/>
        <v/>
      </c>
      <c r="K1055" s="43" t="str">
        <f t="shared" si="159"/>
        <v/>
      </c>
      <c r="L1055" s="43" t="str">
        <f>IF(A1055="","",SUM($K$36:K1055))</f>
        <v/>
      </c>
    </row>
    <row r="1056" spans="1:12" x14ac:dyDescent="0.2">
      <c r="A1056" s="40" t="str">
        <f t="shared" si="150"/>
        <v/>
      </c>
      <c r="B1056" s="41" t="str">
        <f t="shared" si="151"/>
        <v/>
      </c>
      <c r="C1056" s="42" t="str">
        <f t="shared" si="152"/>
        <v/>
      </c>
      <c r="D1056" s="43" t="str">
        <f t="shared" si="153"/>
        <v/>
      </c>
      <c r="E1056" s="43" t="str">
        <f t="shared" si="154"/>
        <v/>
      </c>
      <c r="F1056" s="43" t="str">
        <f t="shared" si="155"/>
        <v/>
      </c>
      <c r="G1056" s="44"/>
      <c r="H1056" s="43" t="str">
        <f t="shared" si="156"/>
        <v/>
      </c>
      <c r="I1056" s="43" t="str">
        <f t="shared" si="157"/>
        <v/>
      </c>
      <c r="J1056" s="45" t="str">
        <f t="shared" si="158"/>
        <v/>
      </c>
      <c r="K1056" s="43" t="str">
        <f t="shared" si="159"/>
        <v/>
      </c>
      <c r="L1056" s="43" t="str">
        <f>IF(A1056="","",SUM($K$36:K1056))</f>
        <v/>
      </c>
    </row>
    <row r="1057" spans="1:12" x14ac:dyDescent="0.2">
      <c r="A1057" s="40" t="str">
        <f t="shared" si="150"/>
        <v/>
      </c>
      <c r="B1057" s="41" t="str">
        <f t="shared" si="151"/>
        <v/>
      </c>
      <c r="C1057" s="42" t="str">
        <f t="shared" si="152"/>
        <v/>
      </c>
      <c r="D1057" s="43" t="str">
        <f t="shared" si="153"/>
        <v/>
      </c>
      <c r="E1057" s="43" t="str">
        <f t="shared" si="154"/>
        <v/>
      </c>
      <c r="F1057" s="43" t="str">
        <f t="shared" si="155"/>
        <v/>
      </c>
      <c r="G1057" s="44"/>
      <c r="H1057" s="43" t="str">
        <f t="shared" si="156"/>
        <v/>
      </c>
      <c r="I1057" s="43" t="str">
        <f t="shared" si="157"/>
        <v/>
      </c>
      <c r="J1057" s="45" t="str">
        <f t="shared" si="158"/>
        <v/>
      </c>
      <c r="K1057" s="43" t="str">
        <f t="shared" si="159"/>
        <v/>
      </c>
      <c r="L1057" s="43" t="str">
        <f>IF(A1057="","",SUM($K$36:K1057))</f>
        <v/>
      </c>
    </row>
    <row r="1058" spans="1:12" x14ac:dyDescent="0.2">
      <c r="A1058" s="40" t="str">
        <f t="shared" si="150"/>
        <v/>
      </c>
      <c r="B1058" s="41" t="str">
        <f t="shared" si="151"/>
        <v/>
      </c>
      <c r="C1058" s="42" t="str">
        <f t="shared" si="152"/>
        <v/>
      </c>
      <c r="D1058" s="43" t="str">
        <f t="shared" si="153"/>
        <v/>
      </c>
      <c r="E1058" s="43" t="str">
        <f t="shared" si="154"/>
        <v/>
      </c>
      <c r="F1058" s="43" t="str">
        <f t="shared" si="155"/>
        <v/>
      </c>
      <c r="G1058" s="44"/>
      <c r="H1058" s="43" t="str">
        <f t="shared" si="156"/>
        <v/>
      </c>
      <c r="I1058" s="43" t="str">
        <f t="shared" si="157"/>
        <v/>
      </c>
      <c r="J1058" s="45" t="str">
        <f t="shared" si="158"/>
        <v/>
      </c>
      <c r="K1058" s="43" t="str">
        <f t="shared" si="159"/>
        <v/>
      </c>
      <c r="L1058" s="43" t="str">
        <f>IF(A1058="","",SUM($K$36:K1058))</f>
        <v/>
      </c>
    </row>
    <row r="1059" spans="1:12" x14ac:dyDescent="0.2">
      <c r="A1059" s="40" t="str">
        <f t="shared" si="150"/>
        <v/>
      </c>
      <c r="B1059" s="41" t="str">
        <f t="shared" si="151"/>
        <v/>
      </c>
      <c r="C1059" s="42" t="str">
        <f t="shared" si="152"/>
        <v/>
      </c>
      <c r="D1059" s="43" t="str">
        <f t="shared" si="153"/>
        <v/>
      </c>
      <c r="E1059" s="43" t="str">
        <f t="shared" si="154"/>
        <v/>
      </c>
      <c r="F1059" s="43" t="str">
        <f t="shared" si="155"/>
        <v/>
      </c>
      <c r="G1059" s="44"/>
      <c r="H1059" s="43" t="str">
        <f t="shared" si="156"/>
        <v/>
      </c>
      <c r="I1059" s="43" t="str">
        <f t="shared" si="157"/>
        <v/>
      </c>
      <c r="J1059" s="45" t="str">
        <f t="shared" si="158"/>
        <v/>
      </c>
      <c r="K1059" s="43" t="str">
        <f t="shared" si="159"/>
        <v/>
      </c>
      <c r="L1059" s="43" t="str">
        <f>IF(A1059="","",SUM($K$36:K1059))</f>
        <v/>
      </c>
    </row>
    <row r="1060" spans="1:12" x14ac:dyDescent="0.2">
      <c r="A1060" s="40" t="str">
        <f t="shared" ref="A1060:A1123" si="160">IF(I1059="","",IF(OR(A1059&gt;=nper,ROUND(I1059,2)&lt;=0),"",A1059+1))</f>
        <v/>
      </c>
      <c r="B1060" s="41" t="str">
        <f t="shared" ref="B1060:B1123" si="161">IF(A1060="","",IF(OR(periods_per_year=26,periods_per_year=52),IF(periods_per_year=26,IF(A1060=1,fpdate,B1059+14),IF(periods_per_year=52,IF(A1060=1,fpdate,B1059+7),"n/a")),IF(periods_per_year=24,DATE(YEAR(fpdate),MONTH(fpdate)+(A1060-1)/2+IF(AND(DAY(fpdate)&gt;=15,MOD(A1060,2)=0),1,0),IF(MOD(A1060,2)=0,IF(DAY(fpdate)&gt;=15,DAY(fpdate)-14,DAY(fpdate)+14),DAY(fpdate))),IF(DAY(DATE(YEAR(fpdate),MONTH(fpdate)+A1060-1,DAY(fpdate)))&lt;&gt;DAY(fpdate),DATE(YEAR(fpdate),MONTH(fpdate)+A1060,0),DATE(YEAR(fpdate),MONTH(fpdate)+A1060-1,DAY(fpdate))))))</f>
        <v/>
      </c>
      <c r="C1060" s="42" t="str">
        <f t="shared" ref="C1060:C1123" si="162">IF(A1060="","",IF(variable,IF(A1060&lt;$L$6*periods_per_year,start_rate,IF($L$10&gt;=0,MIN($L$7,start_rate+$L$10*ROUNDUP((A1060-$L$6*periods_per_year)/$L$9,0)),MAX($L$8,start_rate+$L$10*ROUNDUP((A1060-$L$6*periods_per_year)/$L$9,0)))),start_rate))</f>
        <v/>
      </c>
      <c r="D1060" s="43" t="str">
        <f t="shared" ref="D1060:D1123" si="163">IF(A1060="","",ROUND((((1+C1060/CP)^(CP/periods_per_year))-1)*I1059,2))</f>
        <v/>
      </c>
      <c r="E1060" s="43" t="str">
        <f t="shared" ref="E1060:E1123" si="164">IF(A1060="","",IF(A1060=nper,I1059+D1060,MIN(I1059+D1060,IF(C1060=C1059,E1059,IF($D$10="Acc Bi-Weekly",ROUND((-PMT(((1+C1060/CP)^(CP/12))-1,(nper-A1060+1)*12/26,I1059))/2,2),IF($D$10="Acc Weekly",ROUND((-PMT(((1+C1060/CP)^(CP/12))-1,(nper-A1060+1)*12/52,I1059))/4,2),ROUND(-PMT(((1+C1060/CP)^(CP/periods_per_year))-1,nper-A1060+1,I1059),2)))))))</f>
        <v/>
      </c>
      <c r="F1060" s="43" t="str">
        <f t="shared" ref="F1060:F1123" si="165">IF(A1060="","",IF(I1059&lt;=E1060,0,IF(IF(MOD(A1060,int)=0,$D$20,0)+E1060&gt;=I1059+D1060,I1059+D1060-E1060,IF(MOD(A1060,int)=0,$D$20,0)+IF(IF(MOD(A1060,int)=0,$D$20,0)+IF(MOD(A1060-$D$23,periods_per_year)=0,$D$22,0)+E1060&lt;I1059+D1060,IF(MOD(A1060-$D$23,periods_per_year)=0,$D$22,0),I1059+D1060-IF(MOD(A1060,int)=0,$D$20,0)-E1060))))</f>
        <v/>
      </c>
      <c r="G1060" s="44"/>
      <c r="H1060" s="43" t="str">
        <f t="shared" ref="H1060:H1123" si="166">IF(A1060="","",E1060-D1060+G1060+IF(F1060="",0,F1060))</f>
        <v/>
      </c>
      <c r="I1060" s="43" t="str">
        <f t="shared" ref="I1060:I1123" si="167">IF(A1060="","",I1059-H1060)</f>
        <v/>
      </c>
      <c r="J1060" s="45" t="str">
        <f t="shared" ref="J1060:J1123" si="168">IF(A1060="","",IF(MOD(A1060,periods_per_year)=0,A1060/periods_per_year,""))</f>
        <v/>
      </c>
      <c r="K1060" s="43" t="str">
        <f t="shared" ref="K1060:K1123" si="169">IF(A1060="","",$L$28*D1060)</f>
        <v/>
      </c>
      <c r="L1060" s="43" t="str">
        <f>IF(A1060="","",SUM($K$36:K1060))</f>
        <v/>
      </c>
    </row>
    <row r="1061" spans="1:12" x14ac:dyDescent="0.2">
      <c r="A1061" s="40" t="str">
        <f t="shared" si="160"/>
        <v/>
      </c>
      <c r="B1061" s="41" t="str">
        <f t="shared" si="161"/>
        <v/>
      </c>
      <c r="C1061" s="42" t="str">
        <f t="shared" si="162"/>
        <v/>
      </c>
      <c r="D1061" s="43" t="str">
        <f t="shared" si="163"/>
        <v/>
      </c>
      <c r="E1061" s="43" t="str">
        <f t="shared" si="164"/>
        <v/>
      </c>
      <c r="F1061" s="43" t="str">
        <f t="shared" si="165"/>
        <v/>
      </c>
      <c r="G1061" s="44"/>
      <c r="H1061" s="43" t="str">
        <f t="shared" si="166"/>
        <v/>
      </c>
      <c r="I1061" s="43" t="str">
        <f t="shared" si="167"/>
        <v/>
      </c>
      <c r="J1061" s="45" t="str">
        <f t="shared" si="168"/>
        <v/>
      </c>
      <c r="K1061" s="43" t="str">
        <f t="shared" si="169"/>
        <v/>
      </c>
      <c r="L1061" s="43" t="str">
        <f>IF(A1061="","",SUM($K$36:K1061))</f>
        <v/>
      </c>
    </row>
    <row r="1062" spans="1:12" x14ac:dyDescent="0.2">
      <c r="A1062" s="40" t="str">
        <f t="shared" si="160"/>
        <v/>
      </c>
      <c r="B1062" s="41" t="str">
        <f t="shared" si="161"/>
        <v/>
      </c>
      <c r="C1062" s="42" t="str">
        <f t="shared" si="162"/>
        <v/>
      </c>
      <c r="D1062" s="43" t="str">
        <f t="shared" si="163"/>
        <v/>
      </c>
      <c r="E1062" s="43" t="str">
        <f t="shared" si="164"/>
        <v/>
      </c>
      <c r="F1062" s="43" t="str">
        <f t="shared" si="165"/>
        <v/>
      </c>
      <c r="G1062" s="44"/>
      <c r="H1062" s="43" t="str">
        <f t="shared" si="166"/>
        <v/>
      </c>
      <c r="I1062" s="43" t="str">
        <f t="shared" si="167"/>
        <v/>
      </c>
      <c r="J1062" s="45" t="str">
        <f t="shared" si="168"/>
        <v/>
      </c>
      <c r="K1062" s="43" t="str">
        <f t="shared" si="169"/>
        <v/>
      </c>
      <c r="L1062" s="43" t="str">
        <f>IF(A1062="","",SUM($K$36:K1062))</f>
        <v/>
      </c>
    </row>
    <row r="1063" spans="1:12" x14ac:dyDescent="0.2">
      <c r="A1063" s="40" t="str">
        <f t="shared" si="160"/>
        <v/>
      </c>
      <c r="B1063" s="41" t="str">
        <f t="shared" si="161"/>
        <v/>
      </c>
      <c r="C1063" s="42" t="str">
        <f t="shared" si="162"/>
        <v/>
      </c>
      <c r="D1063" s="43" t="str">
        <f t="shared" si="163"/>
        <v/>
      </c>
      <c r="E1063" s="43" t="str">
        <f t="shared" si="164"/>
        <v/>
      </c>
      <c r="F1063" s="43" t="str">
        <f t="shared" si="165"/>
        <v/>
      </c>
      <c r="G1063" s="44"/>
      <c r="H1063" s="43" t="str">
        <f t="shared" si="166"/>
        <v/>
      </c>
      <c r="I1063" s="43" t="str">
        <f t="shared" si="167"/>
        <v/>
      </c>
      <c r="J1063" s="45" t="str">
        <f t="shared" si="168"/>
        <v/>
      </c>
      <c r="K1063" s="43" t="str">
        <f t="shared" si="169"/>
        <v/>
      </c>
      <c r="L1063" s="43" t="str">
        <f>IF(A1063="","",SUM($K$36:K1063))</f>
        <v/>
      </c>
    </row>
    <row r="1064" spans="1:12" x14ac:dyDescent="0.2">
      <c r="A1064" s="40" t="str">
        <f t="shared" si="160"/>
        <v/>
      </c>
      <c r="B1064" s="41" t="str">
        <f t="shared" si="161"/>
        <v/>
      </c>
      <c r="C1064" s="42" t="str">
        <f t="shared" si="162"/>
        <v/>
      </c>
      <c r="D1064" s="43" t="str">
        <f t="shared" si="163"/>
        <v/>
      </c>
      <c r="E1064" s="43" t="str">
        <f t="shared" si="164"/>
        <v/>
      </c>
      <c r="F1064" s="43" t="str">
        <f t="shared" si="165"/>
        <v/>
      </c>
      <c r="G1064" s="44"/>
      <c r="H1064" s="43" t="str">
        <f t="shared" si="166"/>
        <v/>
      </c>
      <c r="I1064" s="43" t="str">
        <f t="shared" si="167"/>
        <v/>
      </c>
      <c r="J1064" s="45" t="str">
        <f t="shared" si="168"/>
        <v/>
      </c>
      <c r="K1064" s="43" t="str">
        <f t="shared" si="169"/>
        <v/>
      </c>
      <c r="L1064" s="43" t="str">
        <f>IF(A1064="","",SUM($K$36:K1064))</f>
        <v/>
      </c>
    </row>
    <row r="1065" spans="1:12" x14ac:dyDescent="0.2">
      <c r="A1065" s="40" t="str">
        <f t="shared" si="160"/>
        <v/>
      </c>
      <c r="B1065" s="41" t="str">
        <f t="shared" si="161"/>
        <v/>
      </c>
      <c r="C1065" s="42" t="str">
        <f t="shared" si="162"/>
        <v/>
      </c>
      <c r="D1065" s="43" t="str">
        <f t="shared" si="163"/>
        <v/>
      </c>
      <c r="E1065" s="43" t="str">
        <f t="shared" si="164"/>
        <v/>
      </c>
      <c r="F1065" s="43" t="str">
        <f t="shared" si="165"/>
        <v/>
      </c>
      <c r="G1065" s="44"/>
      <c r="H1065" s="43" t="str">
        <f t="shared" si="166"/>
        <v/>
      </c>
      <c r="I1065" s="43" t="str">
        <f t="shared" si="167"/>
        <v/>
      </c>
      <c r="J1065" s="45" t="str">
        <f t="shared" si="168"/>
        <v/>
      </c>
      <c r="K1065" s="43" t="str">
        <f t="shared" si="169"/>
        <v/>
      </c>
      <c r="L1065" s="43" t="str">
        <f>IF(A1065="","",SUM($K$36:K1065))</f>
        <v/>
      </c>
    </row>
    <row r="1066" spans="1:12" x14ac:dyDescent="0.2">
      <c r="A1066" s="40" t="str">
        <f t="shared" si="160"/>
        <v/>
      </c>
      <c r="B1066" s="41" t="str">
        <f t="shared" si="161"/>
        <v/>
      </c>
      <c r="C1066" s="42" t="str">
        <f t="shared" si="162"/>
        <v/>
      </c>
      <c r="D1066" s="43" t="str">
        <f t="shared" si="163"/>
        <v/>
      </c>
      <c r="E1066" s="43" t="str">
        <f t="shared" si="164"/>
        <v/>
      </c>
      <c r="F1066" s="43" t="str">
        <f t="shared" si="165"/>
        <v/>
      </c>
      <c r="G1066" s="44"/>
      <c r="H1066" s="43" t="str">
        <f t="shared" si="166"/>
        <v/>
      </c>
      <c r="I1066" s="43" t="str">
        <f t="shared" si="167"/>
        <v/>
      </c>
      <c r="J1066" s="45" t="str">
        <f t="shared" si="168"/>
        <v/>
      </c>
      <c r="K1066" s="43" t="str">
        <f t="shared" si="169"/>
        <v/>
      </c>
      <c r="L1066" s="43" t="str">
        <f>IF(A1066="","",SUM($K$36:K1066))</f>
        <v/>
      </c>
    </row>
    <row r="1067" spans="1:12" x14ac:dyDescent="0.2">
      <c r="A1067" s="40" t="str">
        <f t="shared" si="160"/>
        <v/>
      </c>
      <c r="B1067" s="41" t="str">
        <f t="shared" si="161"/>
        <v/>
      </c>
      <c r="C1067" s="42" t="str">
        <f t="shared" si="162"/>
        <v/>
      </c>
      <c r="D1067" s="43" t="str">
        <f t="shared" si="163"/>
        <v/>
      </c>
      <c r="E1067" s="43" t="str">
        <f t="shared" si="164"/>
        <v/>
      </c>
      <c r="F1067" s="43" t="str">
        <f t="shared" si="165"/>
        <v/>
      </c>
      <c r="G1067" s="44"/>
      <c r="H1067" s="43" t="str">
        <f t="shared" si="166"/>
        <v/>
      </c>
      <c r="I1067" s="43" t="str">
        <f t="shared" si="167"/>
        <v/>
      </c>
      <c r="J1067" s="45" t="str">
        <f t="shared" si="168"/>
        <v/>
      </c>
      <c r="K1067" s="43" t="str">
        <f t="shared" si="169"/>
        <v/>
      </c>
      <c r="L1067" s="43" t="str">
        <f>IF(A1067="","",SUM($K$36:K1067))</f>
        <v/>
      </c>
    </row>
    <row r="1068" spans="1:12" x14ac:dyDescent="0.2">
      <c r="A1068" s="40" t="str">
        <f t="shared" si="160"/>
        <v/>
      </c>
      <c r="B1068" s="41" t="str">
        <f t="shared" si="161"/>
        <v/>
      </c>
      <c r="C1068" s="42" t="str">
        <f t="shared" si="162"/>
        <v/>
      </c>
      <c r="D1068" s="43" t="str">
        <f t="shared" si="163"/>
        <v/>
      </c>
      <c r="E1068" s="43" t="str">
        <f t="shared" si="164"/>
        <v/>
      </c>
      <c r="F1068" s="43" t="str">
        <f t="shared" si="165"/>
        <v/>
      </c>
      <c r="G1068" s="44"/>
      <c r="H1068" s="43" t="str">
        <f t="shared" si="166"/>
        <v/>
      </c>
      <c r="I1068" s="43" t="str">
        <f t="shared" si="167"/>
        <v/>
      </c>
      <c r="J1068" s="45" t="str">
        <f t="shared" si="168"/>
        <v/>
      </c>
      <c r="K1068" s="43" t="str">
        <f t="shared" si="169"/>
        <v/>
      </c>
      <c r="L1068" s="43" t="str">
        <f>IF(A1068="","",SUM($K$36:K1068))</f>
        <v/>
      </c>
    </row>
    <row r="1069" spans="1:12" x14ac:dyDescent="0.2">
      <c r="A1069" s="40" t="str">
        <f t="shared" si="160"/>
        <v/>
      </c>
      <c r="B1069" s="41" t="str">
        <f t="shared" si="161"/>
        <v/>
      </c>
      <c r="C1069" s="42" t="str">
        <f t="shared" si="162"/>
        <v/>
      </c>
      <c r="D1069" s="43" t="str">
        <f t="shared" si="163"/>
        <v/>
      </c>
      <c r="E1069" s="43" t="str">
        <f t="shared" si="164"/>
        <v/>
      </c>
      <c r="F1069" s="43" t="str">
        <f t="shared" si="165"/>
        <v/>
      </c>
      <c r="G1069" s="44"/>
      <c r="H1069" s="43" t="str">
        <f t="shared" si="166"/>
        <v/>
      </c>
      <c r="I1069" s="43" t="str">
        <f t="shared" si="167"/>
        <v/>
      </c>
      <c r="J1069" s="45" t="str">
        <f t="shared" si="168"/>
        <v/>
      </c>
      <c r="K1069" s="43" t="str">
        <f t="shared" si="169"/>
        <v/>
      </c>
      <c r="L1069" s="43" t="str">
        <f>IF(A1069="","",SUM($K$36:K1069))</f>
        <v/>
      </c>
    </row>
    <row r="1070" spans="1:12" x14ac:dyDescent="0.2">
      <c r="A1070" s="40" t="str">
        <f t="shared" si="160"/>
        <v/>
      </c>
      <c r="B1070" s="41" t="str">
        <f t="shared" si="161"/>
        <v/>
      </c>
      <c r="C1070" s="42" t="str">
        <f t="shared" si="162"/>
        <v/>
      </c>
      <c r="D1070" s="43" t="str">
        <f t="shared" si="163"/>
        <v/>
      </c>
      <c r="E1070" s="43" t="str">
        <f t="shared" si="164"/>
        <v/>
      </c>
      <c r="F1070" s="43" t="str">
        <f t="shared" si="165"/>
        <v/>
      </c>
      <c r="G1070" s="44"/>
      <c r="H1070" s="43" t="str">
        <f t="shared" si="166"/>
        <v/>
      </c>
      <c r="I1070" s="43" t="str">
        <f t="shared" si="167"/>
        <v/>
      </c>
      <c r="J1070" s="45" t="str">
        <f t="shared" si="168"/>
        <v/>
      </c>
      <c r="K1070" s="43" t="str">
        <f t="shared" si="169"/>
        <v/>
      </c>
      <c r="L1070" s="43" t="str">
        <f>IF(A1070="","",SUM($K$36:K1070))</f>
        <v/>
      </c>
    </row>
    <row r="1071" spans="1:12" x14ac:dyDescent="0.2">
      <c r="A1071" s="40" t="str">
        <f t="shared" si="160"/>
        <v/>
      </c>
      <c r="B1071" s="41" t="str">
        <f t="shared" si="161"/>
        <v/>
      </c>
      <c r="C1071" s="42" t="str">
        <f t="shared" si="162"/>
        <v/>
      </c>
      <c r="D1071" s="43" t="str">
        <f t="shared" si="163"/>
        <v/>
      </c>
      <c r="E1071" s="43" t="str">
        <f t="shared" si="164"/>
        <v/>
      </c>
      <c r="F1071" s="43" t="str">
        <f t="shared" si="165"/>
        <v/>
      </c>
      <c r="G1071" s="44"/>
      <c r="H1071" s="43" t="str">
        <f t="shared" si="166"/>
        <v/>
      </c>
      <c r="I1071" s="43" t="str">
        <f t="shared" si="167"/>
        <v/>
      </c>
      <c r="J1071" s="45" t="str">
        <f t="shared" si="168"/>
        <v/>
      </c>
      <c r="K1071" s="43" t="str">
        <f t="shared" si="169"/>
        <v/>
      </c>
      <c r="L1071" s="43" t="str">
        <f>IF(A1071="","",SUM($K$36:K1071))</f>
        <v/>
      </c>
    </row>
    <row r="1072" spans="1:12" x14ac:dyDescent="0.2">
      <c r="A1072" s="40" t="str">
        <f t="shared" si="160"/>
        <v/>
      </c>
      <c r="B1072" s="41" t="str">
        <f t="shared" si="161"/>
        <v/>
      </c>
      <c r="C1072" s="42" t="str">
        <f t="shared" si="162"/>
        <v/>
      </c>
      <c r="D1072" s="43" t="str">
        <f t="shared" si="163"/>
        <v/>
      </c>
      <c r="E1072" s="43" t="str">
        <f t="shared" si="164"/>
        <v/>
      </c>
      <c r="F1072" s="43" t="str">
        <f t="shared" si="165"/>
        <v/>
      </c>
      <c r="G1072" s="44"/>
      <c r="H1072" s="43" t="str">
        <f t="shared" si="166"/>
        <v/>
      </c>
      <c r="I1072" s="43" t="str">
        <f t="shared" si="167"/>
        <v/>
      </c>
      <c r="J1072" s="45" t="str">
        <f t="shared" si="168"/>
        <v/>
      </c>
      <c r="K1072" s="43" t="str">
        <f t="shared" si="169"/>
        <v/>
      </c>
      <c r="L1072" s="43" t="str">
        <f>IF(A1072="","",SUM($K$36:K1072))</f>
        <v/>
      </c>
    </row>
    <row r="1073" spans="1:12" x14ac:dyDescent="0.2">
      <c r="A1073" s="40" t="str">
        <f t="shared" si="160"/>
        <v/>
      </c>
      <c r="B1073" s="41" t="str">
        <f t="shared" si="161"/>
        <v/>
      </c>
      <c r="C1073" s="42" t="str">
        <f t="shared" si="162"/>
        <v/>
      </c>
      <c r="D1073" s="43" t="str">
        <f t="shared" si="163"/>
        <v/>
      </c>
      <c r="E1073" s="43" t="str">
        <f t="shared" si="164"/>
        <v/>
      </c>
      <c r="F1073" s="43" t="str">
        <f t="shared" si="165"/>
        <v/>
      </c>
      <c r="G1073" s="44"/>
      <c r="H1073" s="43" t="str">
        <f t="shared" si="166"/>
        <v/>
      </c>
      <c r="I1073" s="43" t="str">
        <f t="shared" si="167"/>
        <v/>
      </c>
      <c r="J1073" s="45" t="str">
        <f t="shared" si="168"/>
        <v/>
      </c>
      <c r="K1073" s="43" t="str">
        <f t="shared" si="169"/>
        <v/>
      </c>
      <c r="L1073" s="43" t="str">
        <f>IF(A1073="","",SUM($K$36:K1073))</f>
        <v/>
      </c>
    </row>
    <row r="1074" spans="1:12" x14ac:dyDescent="0.2">
      <c r="A1074" s="40" t="str">
        <f t="shared" si="160"/>
        <v/>
      </c>
      <c r="B1074" s="41" t="str">
        <f t="shared" si="161"/>
        <v/>
      </c>
      <c r="C1074" s="42" t="str">
        <f t="shared" si="162"/>
        <v/>
      </c>
      <c r="D1074" s="43" t="str">
        <f t="shared" si="163"/>
        <v/>
      </c>
      <c r="E1074" s="43" t="str">
        <f t="shared" si="164"/>
        <v/>
      </c>
      <c r="F1074" s="43" t="str">
        <f t="shared" si="165"/>
        <v/>
      </c>
      <c r="G1074" s="44"/>
      <c r="H1074" s="43" t="str">
        <f t="shared" si="166"/>
        <v/>
      </c>
      <c r="I1074" s="43" t="str">
        <f t="shared" si="167"/>
        <v/>
      </c>
      <c r="J1074" s="45" t="str">
        <f t="shared" si="168"/>
        <v/>
      </c>
      <c r="K1074" s="43" t="str">
        <f t="shared" si="169"/>
        <v/>
      </c>
      <c r="L1074" s="43" t="str">
        <f>IF(A1074="","",SUM($K$36:K1074))</f>
        <v/>
      </c>
    </row>
    <row r="1075" spans="1:12" x14ac:dyDescent="0.2">
      <c r="A1075" s="40" t="str">
        <f t="shared" si="160"/>
        <v/>
      </c>
      <c r="B1075" s="41" t="str">
        <f t="shared" si="161"/>
        <v/>
      </c>
      <c r="C1075" s="42" t="str">
        <f t="shared" si="162"/>
        <v/>
      </c>
      <c r="D1075" s="43" t="str">
        <f t="shared" si="163"/>
        <v/>
      </c>
      <c r="E1075" s="43" t="str">
        <f t="shared" si="164"/>
        <v/>
      </c>
      <c r="F1075" s="43" t="str">
        <f t="shared" si="165"/>
        <v/>
      </c>
      <c r="G1075" s="44"/>
      <c r="H1075" s="43" t="str">
        <f t="shared" si="166"/>
        <v/>
      </c>
      <c r="I1075" s="43" t="str">
        <f t="shared" si="167"/>
        <v/>
      </c>
      <c r="J1075" s="45" t="str">
        <f t="shared" si="168"/>
        <v/>
      </c>
      <c r="K1075" s="43" t="str">
        <f t="shared" si="169"/>
        <v/>
      </c>
      <c r="L1075" s="43" t="str">
        <f>IF(A1075="","",SUM($K$36:K1075))</f>
        <v/>
      </c>
    </row>
    <row r="1076" spans="1:12" x14ac:dyDescent="0.2">
      <c r="A1076" s="40" t="str">
        <f t="shared" si="160"/>
        <v/>
      </c>
      <c r="B1076" s="41" t="str">
        <f t="shared" si="161"/>
        <v/>
      </c>
      <c r="C1076" s="42" t="str">
        <f t="shared" si="162"/>
        <v/>
      </c>
      <c r="D1076" s="43" t="str">
        <f t="shared" si="163"/>
        <v/>
      </c>
      <c r="E1076" s="43" t="str">
        <f t="shared" si="164"/>
        <v/>
      </c>
      <c r="F1076" s="43" t="str">
        <f t="shared" si="165"/>
        <v/>
      </c>
      <c r="G1076" s="44"/>
      <c r="H1076" s="43" t="str">
        <f t="shared" si="166"/>
        <v/>
      </c>
      <c r="I1076" s="43" t="str">
        <f t="shared" si="167"/>
        <v/>
      </c>
      <c r="J1076" s="45" t="str">
        <f t="shared" si="168"/>
        <v/>
      </c>
      <c r="K1076" s="43" t="str">
        <f t="shared" si="169"/>
        <v/>
      </c>
      <c r="L1076" s="43" t="str">
        <f>IF(A1076="","",SUM($K$36:K1076))</f>
        <v/>
      </c>
    </row>
    <row r="1077" spans="1:12" x14ac:dyDescent="0.2">
      <c r="A1077" s="40" t="str">
        <f t="shared" si="160"/>
        <v/>
      </c>
      <c r="B1077" s="41" t="str">
        <f t="shared" si="161"/>
        <v/>
      </c>
      <c r="C1077" s="42" t="str">
        <f t="shared" si="162"/>
        <v/>
      </c>
      <c r="D1077" s="43" t="str">
        <f t="shared" si="163"/>
        <v/>
      </c>
      <c r="E1077" s="43" t="str">
        <f t="shared" si="164"/>
        <v/>
      </c>
      <c r="F1077" s="43" t="str">
        <f t="shared" si="165"/>
        <v/>
      </c>
      <c r="G1077" s="44"/>
      <c r="H1077" s="43" t="str">
        <f t="shared" si="166"/>
        <v/>
      </c>
      <c r="I1077" s="43" t="str">
        <f t="shared" si="167"/>
        <v/>
      </c>
      <c r="J1077" s="45" t="str">
        <f t="shared" si="168"/>
        <v/>
      </c>
      <c r="K1077" s="43" t="str">
        <f t="shared" si="169"/>
        <v/>
      </c>
      <c r="L1077" s="43" t="str">
        <f>IF(A1077="","",SUM($K$36:K1077))</f>
        <v/>
      </c>
    </row>
    <row r="1078" spans="1:12" x14ac:dyDescent="0.2">
      <c r="A1078" s="40" t="str">
        <f t="shared" si="160"/>
        <v/>
      </c>
      <c r="B1078" s="41" t="str">
        <f t="shared" si="161"/>
        <v/>
      </c>
      <c r="C1078" s="42" t="str">
        <f t="shared" si="162"/>
        <v/>
      </c>
      <c r="D1078" s="43" t="str">
        <f t="shared" si="163"/>
        <v/>
      </c>
      <c r="E1078" s="43" t="str">
        <f t="shared" si="164"/>
        <v/>
      </c>
      <c r="F1078" s="43" t="str">
        <f t="shared" si="165"/>
        <v/>
      </c>
      <c r="G1078" s="44"/>
      <c r="H1078" s="43" t="str">
        <f t="shared" si="166"/>
        <v/>
      </c>
      <c r="I1078" s="43" t="str">
        <f t="shared" si="167"/>
        <v/>
      </c>
      <c r="J1078" s="45" t="str">
        <f t="shared" si="168"/>
        <v/>
      </c>
      <c r="K1078" s="43" t="str">
        <f t="shared" si="169"/>
        <v/>
      </c>
      <c r="L1078" s="43" t="str">
        <f>IF(A1078="","",SUM($K$36:K1078))</f>
        <v/>
      </c>
    </row>
    <row r="1079" spans="1:12" x14ac:dyDescent="0.2">
      <c r="A1079" s="40" t="str">
        <f t="shared" si="160"/>
        <v/>
      </c>
      <c r="B1079" s="41" t="str">
        <f t="shared" si="161"/>
        <v/>
      </c>
      <c r="C1079" s="42" t="str">
        <f t="shared" si="162"/>
        <v/>
      </c>
      <c r="D1079" s="43" t="str">
        <f t="shared" si="163"/>
        <v/>
      </c>
      <c r="E1079" s="43" t="str">
        <f t="shared" si="164"/>
        <v/>
      </c>
      <c r="F1079" s="43" t="str">
        <f t="shared" si="165"/>
        <v/>
      </c>
      <c r="G1079" s="44"/>
      <c r="H1079" s="43" t="str">
        <f t="shared" si="166"/>
        <v/>
      </c>
      <c r="I1079" s="43" t="str">
        <f t="shared" si="167"/>
        <v/>
      </c>
      <c r="J1079" s="45" t="str">
        <f t="shared" si="168"/>
        <v/>
      </c>
      <c r="K1079" s="43" t="str">
        <f t="shared" si="169"/>
        <v/>
      </c>
      <c r="L1079" s="43" t="str">
        <f>IF(A1079="","",SUM($K$36:K1079))</f>
        <v/>
      </c>
    </row>
    <row r="1080" spans="1:12" x14ac:dyDescent="0.2">
      <c r="A1080" s="40" t="str">
        <f t="shared" si="160"/>
        <v/>
      </c>
      <c r="B1080" s="41" t="str">
        <f t="shared" si="161"/>
        <v/>
      </c>
      <c r="C1080" s="42" t="str">
        <f t="shared" si="162"/>
        <v/>
      </c>
      <c r="D1080" s="43" t="str">
        <f t="shared" si="163"/>
        <v/>
      </c>
      <c r="E1080" s="43" t="str">
        <f t="shared" si="164"/>
        <v/>
      </c>
      <c r="F1080" s="43" t="str">
        <f t="shared" si="165"/>
        <v/>
      </c>
      <c r="G1080" s="44"/>
      <c r="H1080" s="43" t="str">
        <f t="shared" si="166"/>
        <v/>
      </c>
      <c r="I1080" s="43" t="str">
        <f t="shared" si="167"/>
        <v/>
      </c>
      <c r="J1080" s="45" t="str">
        <f t="shared" si="168"/>
        <v/>
      </c>
      <c r="K1080" s="43" t="str">
        <f t="shared" si="169"/>
        <v/>
      </c>
      <c r="L1080" s="43" t="str">
        <f>IF(A1080="","",SUM($K$36:K1080))</f>
        <v/>
      </c>
    </row>
    <row r="1081" spans="1:12" x14ac:dyDescent="0.2">
      <c r="A1081" s="40" t="str">
        <f t="shared" si="160"/>
        <v/>
      </c>
      <c r="B1081" s="41" t="str">
        <f t="shared" si="161"/>
        <v/>
      </c>
      <c r="C1081" s="42" t="str">
        <f t="shared" si="162"/>
        <v/>
      </c>
      <c r="D1081" s="43" t="str">
        <f t="shared" si="163"/>
        <v/>
      </c>
      <c r="E1081" s="43" t="str">
        <f t="shared" si="164"/>
        <v/>
      </c>
      <c r="F1081" s="43" t="str">
        <f t="shared" si="165"/>
        <v/>
      </c>
      <c r="G1081" s="44"/>
      <c r="H1081" s="43" t="str">
        <f t="shared" si="166"/>
        <v/>
      </c>
      <c r="I1081" s="43" t="str">
        <f t="shared" si="167"/>
        <v/>
      </c>
      <c r="J1081" s="45" t="str">
        <f t="shared" si="168"/>
        <v/>
      </c>
      <c r="K1081" s="43" t="str">
        <f t="shared" si="169"/>
        <v/>
      </c>
      <c r="L1081" s="43" t="str">
        <f>IF(A1081="","",SUM($K$36:K1081))</f>
        <v/>
      </c>
    </row>
    <row r="1082" spans="1:12" x14ac:dyDescent="0.2">
      <c r="A1082" s="40" t="str">
        <f t="shared" si="160"/>
        <v/>
      </c>
      <c r="B1082" s="41" t="str">
        <f t="shared" si="161"/>
        <v/>
      </c>
      <c r="C1082" s="42" t="str">
        <f t="shared" si="162"/>
        <v/>
      </c>
      <c r="D1082" s="43" t="str">
        <f t="shared" si="163"/>
        <v/>
      </c>
      <c r="E1082" s="43" t="str">
        <f t="shared" si="164"/>
        <v/>
      </c>
      <c r="F1082" s="43" t="str">
        <f t="shared" si="165"/>
        <v/>
      </c>
      <c r="G1082" s="44"/>
      <c r="H1082" s="43" t="str">
        <f t="shared" si="166"/>
        <v/>
      </c>
      <c r="I1082" s="43" t="str">
        <f t="shared" si="167"/>
        <v/>
      </c>
      <c r="J1082" s="45" t="str">
        <f t="shared" si="168"/>
        <v/>
      </c>
      <c r="K1082" s="43" t="str">
        <f t="shared" si="169"/>
        <v/>
      </c>
      <c r="L1082" s="43" t="str">
        <f>IF(A1082="","",SUM($K$36:K1082))</f>
        <v/>
      </c>
    </row>
    <row r="1083" spans="1:12" x14ac:dyDescent="0.2">
      <c r="A1083" s="40" t="str">
        <f t="shared" si="160"/>
        <v/>
      </c>
      <c r="B1083" s="41" t="str">
        <f t="shared" si="161"/>
        <v/>
      </c>
      <c r="C1083" s="42" t="str">
        <f t="shared" si="162"/>
        <v/>
      </c>
      <c r="D1083" s="43" t="str">
        <f t="shared" si="163"/>
        <v/>
      </c>
      <c r="E1083" s="43" t="str">
        <f t="shared" si="164"/>
        <v/>
      </c>
      <c r="F1083" s="43" t="str">
        <f t="shared" si="165"/>
        <v/>
      </c>
      <c r="G1083" s="44"/>
      <c r="H1083" s="43" t="str">
        <f t="shared" si="166"/>
        <v/>
      </c>
      <c r="I1083" s="43" t="str">
        <f t="shared" si="167"/>
        <v/>
      </c>
      <c r="J1083" s="45" t="str">
        <f t="shared" si="168"/>
        <v/>
      </c>
      <c r="K1083" s="43" t="str">
        <f t="shared" si="169"/>
        <v/>
      </c>
      <c r="L1083" s="43" t="str">
        <f>IF(A1083="","",SUM($K$36:K1083))</f>
        <v/>
      </c>
    </row>
    <row r="1084" spans="1:12" x14ac:dyDescent="0.2">
      <c r="A1084" s="40" t="str">
        <f t="shared" si="160"/>
        <v/>
      </c>
      <c r="B1084" s="41" t="str">
        <f t="shared" si="161"/>
        <v/>
      </c>
      <c r="C1084" s="42" t="str">
        <f t="shared" si="162"/>
        <v/>
      </c>
      <c r="D1084" s="43" t="str">
        <f t="shared" si="163"/>
        <v/>
      </c>
      <c r="E1084" s="43" t="str">
        <f t="shared" si="164"/>
        <v/>
      </c>
      <c r="F1084" s="43" t="str">
        <f t="shared" si="165"/>
        <v/>
      </c>
      <c r="G1084" s="44"/>
      <c r="H1084" s="43" t="str">
        <f t="shared" si="166"/>
        <v/>
      </c>
      <c r="I1084" s="43" t="str">
        <f t="shared" si="167"/>
        <v/>
      </c>
      <c r="J1084" s="45" t="str">
        <f t="shared" si="168"/>
        <v/>
      </c>
      <c r="K1084" s="43" t="str">
        <f t="shared" si="169"/>
        <v/>
      </c>
      <c r="L1084" s="43" t="str">
        <f>IF(A1084="","",SUM($K$36:K1084))</f>
        <v/>
      </c>
    </row>
    <row r="1085" spans="1:12" x14ac:dyDescent="0.2">
      <c r="A1085" s="40" t="str">
        <f t="shared" si="160"/>
        <v/>
      </c>
      <c r="B1085" s="41" t="str">
        <f t="shared" si="161"/>
        <v/>
      </c>
      <c r="C1085" s="42" t="str">
        <f t="shared" si="162"/>
        <v/>
      </c>
      <c r="D1085" s="43" t="str">
        <f t="shared" si="163"/>
        <v/>
      </c>
      <c r="E1085" s="43" t="str">
        <f t="shared" si="164"/>
        <v/>
      </c>
      <c r="F1085" s="43" t="str">
        <f t="shared" si="165"/>
        <v/>
      </c>
      <c r="G1085" s="44"/>
      <c r="H1085" s="43" t="str">
        <f t="shared" si="166"/>
        <v/>
      </c>
      <c r="I1085" s="43" t="str">
        <f t="shared" si="167"/>
        <v/>
      </c>
      <c r="J1085" s="45" t="str">
        <f t="shared" si="168"/>
        <v/>
      </c>
      <c r="K1085" s="43" t="str">
        <f t="shared" si="169"/>
        <v/>
      </c>
      <c r="L1085" s="43" t="str">
        <f>IF(A1085="","",SUM($K$36:K1085))</f>
        <v/>
      </c>
    </row>
    <row r="1086" spans="1:12" x14ac:dyDescent="0.2">
      <c r="A1086" s="40" t="str">
        <f t="shared" si="160"/>
        <v/>
      </c>
      <c r="B1086" s="41" t="str">
        <f t="shared" si="161"/>
        <v/>
      </c>
      <c r="C1086" s="42" t="str">
        <f t="shared" si="162"/>
        <v/>
      </c>
      <c r="D1086" s="43" t="str">
        <f t="shared" si="163"/>
        <v/>
      </c>
      <c r="E1086" s="43" t="str">
        <f t="shared" si="164"/>
        <v/>
      </c>
      <c r="F1086" s="43" t="str">
        <f t="shared" si="165"/>
        <v/>
      </c>
      <c r="G1086" s="44"/>
      <c r="H1086" s="43" t="str">
        <f t="shared" si="166"/>
        <v/>
      </c>
      <c r="I1086" s="43" t="str">
        <f t="shared" si="167"/>
        <v/>
      </c>
      <c r="J1086" s="45" t="str">
        <f t="shared" si="168"/>
        <v/>
      </c>
      <c r="K1086" s="43" t="str">
        <f t="shared" si="169"/>
        <v/>
      </c>
      <c r="L1086" s="43" t="str">
        <f>IF(A1086="","",SUM($K$36:K1086))</f>
        <v/>
      </c>
    </row>
    <row r="1087" spans="1:12" x14ac:dyDescent="0.2">
      <c r="A1087" s="40" t="str">
        <f t="shared" si="160"/>
        <v/>
      </c>
      <c r="B1087" s="41" t="str">
        <f t="shared" si="161"/>
        <v/>
      </c>
      <c r="C1087" s="42" t="str">
        <f t="shared" si="162"/>
        <v/>
      </c>
      <c r="D1087" s="43" t="str">
        <f t="shared" si="163"/>
        <v/>
      </c>
      <c r="E1087" s="43" t="str">
        <f t="shared" si="164"/>
        <v/>
      </c>
      <c r="F1087" s="43" t="str">
        <f t="shared" si="165"/>
        <v/>
      </c>
      <c r="G1087" s="44"/>
      <c r="H1087" s="43" t="str">
        <f t="shared" si="166"/>
        <v/>
      </c>
      <c r="I1087" s="43" t="str">
        <f t="shared" si="167"/>
        <v/>
      </c>
      <c r="J1087" s="45" t="str">
        <f t="shared" si="168"/>
        <v/>
      </c>
      <c r="K1087" s="43" t="str">
        <f t="shared" si="169"/>
        <v/>
      </c>
      <c r="L1087" s="43" t="str">
        <f>IF(A1087="","",SUM($K$36:K1087))</f>
        <v/>
      </c>
    </row>
    <row r="1088" spans="1:12" x14ac:dyDescent="0.2">
      <c r="A1088" s="40" t="str">
        <f t="shared" si="160"/>
        <v/>
      </c>
      <c r="B1088" s="41" t="str">
        <f t="shared" si="161"/>
        <v/>
      </c>
      <c r="C1088" s="42" t="str">
        <f t="shared" si="162"/>
        <v/>
      </c>
      <c r="D1088" s="43" t="str">
        <f t="shared" si="163"/>
        <v/>
      </c>
      <c r="E1088" s="43" t="str">
        <f t="shared" si="164"/>
        <v/>
      </c>
      <c r="F1088" s="43" t="str">
        <f t="shared" si="165"/>
        <v/>
      </c>
      <c r="G1088" s="44"/>
      <c r="H1088" s="43" t="str">
        <f t="shared" si="166"/>
        <v/>
      </c>
      <c r="I1088" s="43" t="str">
        <f t="shared" si="167"/>
        <v/>
      </c>
      <c r="J1088" s="45" t="str">
        <f t="shared" si="168"/>
        <v/>
      </c>
      <c r="K1088" s="43" t="str">
        <f t="shared" si="169"/>
        <v/>
      </c>
      <c r="L1088" s="43" t="str">
        <f>IF(A1088="","",SUM($K$36:K1088))</f>
        <v/>
      </c>
    </row>
    <row r="1089" spans="1:12" x14ac:dyDescent="0.2">
      <c r="A1089" s="40" t="str">
        <f t="shared" si="160"/>
        <v/>
      </c>
      <c r="B1089" s="41" t="str">
        <f t="shared" si="161"/>
        <v/>
      </c>
      <c r="C1089" s="42" t="str">
        <f t="shared" si="162"/>
        <v/>
      </c>
      <c r="D1089" s="43" t="str">
        <f t="shared" si="163"/>
        <v/>
      </c>
      <c r="E1089" s="43" t="str">
        <f t="shared" si="164"/>
        <v/>
      </c>
      <c r="F1089" s="43" t="str">
        <f t="shared" si="165"/>
        <v/>
      </c>
      <c r="G1089" s="44"/>
      <c r="H1089" s="43" t="str">
        <f t="shared" si="166"/>
        <v/>
      </c>
      <c r="I1089" s="43" t="str">
        <f t="shared" si="167"/>
        <v/>
      </c>
      <c r="J1089" s="45" t="str">
        <f t="shared" si="168"/>
        <v/>
      </c>
      <c r="K1089" s="43" t="str">
        <f t="shared" si="169"/>
        <v/>
      </c>
      <c r="L1089" s="43" t="str">
        <f>IF(A1089="","",SUM($K$36:K1089))</f>
        <v/>
      </c>
    </row>
    <row r="1090" spans="1:12" x14ac:dyDescent="0.2">
      <c r="A1090" s="40" t="str">
        <f t="shared" si="160"/>
        <v/>
      </c>
      <c r="B1090" s="41" t="str">
        <f t="shared" si="161"/>
        <v/>
      </c>
      <c r="C1090" s="42" t="str">
        <f t="shared" si="162"/>
        <v/>
      </c>
      <c r="D1090" s="43" t="str">
        <f t="shared" si="163"/>
        <v/>
      </c>
      <c r="E1090" s="43" t="str">
        <f t="shared" si="164"/>
        <v/>
      </c>
      <c r="F1090" s="43" t="str">
        <f t="shared" si="165"/>
        <v/>
      </c>
      <c r="G1090" s="44"/>
      <c r="H1090" s="43" t="str">
        <f t="shared" si="166"/>
        <v/>
      </c>
      <c r="I1090" s="43" t="str">
        <f t="shared" si="167"/>
        <v/>
      </c>
      <c r="J1090" s="45" t="str">
        <f t="shared" si="168"/>
        <v/>
      </c>
      <c r="K1090" s="43" t="str">
        <f t="shared" si="169"/>
        <v/>
      </c>
      <c r="L1090" s="43" t="str">
        <f>IF(A1090="","",SUM($K$36:K1090))</f>
        <v/>
      </c>
    </row>
    <row r="1091" spans="1:12" x14ac:dyDescent="0.2">
      <c r="A1091" s="40" t="str">
        <f t="shared" si="160"/>
        <v/>
      </c>
      <c r="B1091" s="41" t="str">
        <f t="shared" si="161"/>
        <v/>
      </c>
      <c r="C1091" s="42" t="str">
        <f t="shared" si="162"/>
        <v/>
      </c>
      <c r="D1091" s="43" t="str">
        <f t="shared" si="163"/>
        <v/>
      </c>
      <c r="E1091" s="43" t="str">
        <f t="shared" si="164"/>
        <v/>
      </c>
      <c r="F1091" s="43" t="str">
        <f t="shared" si="165"/>
        <v/>
      </c>
      <c r="G1091" s="44"/>
      <c r="H1091" s="43" t="str">
        <f t="shared" si="166"/>
        <v/>
      </c>
      <c r="I1091" s="43" t="str">
        <f t="shared" si="167"/>
        <v/>
      </c>
      <c r="J1091" s="45" t="str">
        <f t="shared" si="168"/>
        <v/>
      </c>
      <c r="K1091" s="43" t="str">
        <f t="shared" si="169"/>
        <v/>
      </c>
      <c r="L1091" s="43" t="str">
        <f>IF(A1091="","",SUM($K$36:K1091))</f>
        <v/>
      </c>
    </row>
    <row r="1092" spans="1:12" x14ac:dyDescent="0.2">
      <c r="A1092" s="40" t="str">
        <f t="shared" si="160"/>
        <v/>
      </c>
      <c r="B1092" s="41" t="str">
        <f t="shared" si="161"/>
        <v/>
      </c>
      <c r="C1092" s="42" t="str">
        <f t="shared" si="162"/>
        <v/>
      </c>
      <c r="D1092" s="43" t="str">
        <f t="shared" si="163"/>
        <v/>
      </c>
      <c r="E1092" s="43" t="str">
        <f t="shared" si="164"/>
        <v/>
      </c>
      <c r="F1092" s="43" t="str">
        <f t="shared" si="165"/>
        <v/>
      </c>
      <c r="G1092" s="44"/>
      <c r="H1092" s="43" t="str">
        <f t="shared" si="166"/>
        <v/>
      </c>
      <c r="I1092" s="43" t="str">
        <f t="shared" si="167"/>
        <v/>
      </c>
      <c r="J1092" s="45" t="str">
        <f t="shared" si="168"/>
        <v/>
      </c>
      <c r="K1092" s="43" t="str">
        <f t="shared" si="169"/>
        <v/>
      </c>
      <c r="L1092" s="43" t="str">
        <f>IF(A1092="","",SUM($K$36:K1092))</f>
        <v/>
      </c>
    </row>
    <row r="1093" spans="1:12" x14ac:dyDescent="0.2">
      <c r="A1093" s="40" t="str">
        <f t="shared" si="160"/>
        <v/>
      </c>
      <c r="B1093" s="41" t="str">
        <f t="shared" si="161"/>
        <v/>
      </c>
      <c r="C1093" s="42" t="str">
        <f t="shared" si="162"/>
        <v/>
      </c>
      <c r="D1093" s="43" t="str">
        <f t="shared" si="163"/>
        <v/>
      </c>
      <c r="E1093" s="43" t="str">
        <f t="shared" si="164"/>
        <v/>
      </c>
      <c r="F1093" s="43" t="str">
        <f t="shared" si="165"/>
        <v/>
      </c>
      <c r="G1093" s="44"/>
      <c r="H1093" s="43" t="str">
        <f t="shared" si="166"/>
        <v/>
      </c>
      <c r="I1093" s="43" t="str">
        <f t="shared" si="167"/>
        <v/>
      </c>
      <c r="J1093" s="45" t="str">
        <f t="shared" si="168"/>
        <v/>
      </c>
      <c r="K1093" s="43" t="str">
        <f t="shared" si="169"/>
        <v/>
      </c>
      <c r="L1093" s="43" t="str">
        <f>IF(A1093="","",SUM($K$36:K1093))</f>
        <v/>
      </c>
    </row>
    <row r="1094" spans="1:12" x14ac:dyDescent="0.2">
      <c r="A1094" s="40" t="str">
        <f t="shared" si="160"/>
        <v/>
      </c>
      <c r="B1094" s="41" t="str">
        <f t="shared" si="161"/>
        <v/>
      </c>
      <c r="C1094" s="42" t="str">
        <f t="shared" si="162"/>
        <v/>
      </c>
      <c r="D1094" s="43" t="str">
        <f t="shared" si="163"/>
        <v/>
      </c>
      <c r="E1094" s="43" t="str">
        <f t="shared" si="164"/>
        <v/>
      </c>
      <c r="F1094" s="43" t="str">
        <f t="shared" si="165"/>
        <v/>
      </c>
      <c r="G1094" s="44"/>
      <c r="H1094" s="43" t="str">
        <f t="shared" si="166"/>
        <v/>
      </c>
      <c r="I1094" s="43" t="str">
        <f t="shared" si="167"/>
        <v/>
      </c>
      <c r="J1094" s="45" t="str">
        <f t="shared" si="168"/>
        <v/>
      </c>
      <c r="K1094" s="43" t="str">
        <f t="shared" si="169"/>
        <v/>
      </c>
      <c r="L1094" s="43" t="str">
        <f>IF(A1094="","",SUM($K$36:K1094))</f>
        <v/>
      </c>
    </row>
    <row r="1095" spans="1:12" x14ac:dyDescent="0.2">
      <c r="A1095" s="40" t="str">
        <f t="shared" si="160"/>
        <v/>
      </c>
      <c r="B1095" s="41" t="str">
        <f t="shared" si="161"/>
        <v/>
      </c>
      <c r="C1095" s="42" t="str">
        <f t="shared" si="162"/>
        <v/>
      </c>
      <c r="D1095" s="43" t="str">
        <f t="shared" si="163"/>
        <v/>
      </c>
      <c r="E1095" s="43" t="str">
        <f t="shared" si="164"/>
        <v/>
      </c>
      <c r="F1095" s="43" t="str">
        <f t="shared" si="165"/>
        <v/>
      </c>
      <c r="G1095" s="44"/>
      <c r="H1095" s="43" t="str">
        <f t="shared" si="166"/>
        <v/>
      </c>
      <c r="I1095" s="43" t="str">
        <f t="shared" si="167"/>
        <v/>
      </c>
      <c r="J1095" s="45" t="str">
        <f t="shared" si="168"/>
        <v/>
      </c>
      <c r="K1095" s="43" t="str">
        <f t="shared" si="169"/>
        <v/>
      </c>
      <c r="L1095" s="43" t="str">
        <f>IF(A1095="","",SUM($K$36:K1095))</f>
        <v/>
      </c>
    </row>
    <row r="1096" spans="1:12" x14ac:dyDescent="0.2">
      <c r="A1096" s="40" t="str">
        <f t="shared" si="160"/>
        <v/>
      </c>
      <c r="B1096" s="41" t="str">
        <f t="shared" si="161"/>
        <v/>
      </c>
      <c r="C1096" s="42" t="str">
        <f t="shared" si="162"/>
        <v/>
      </c>
      <c r="D1096" s="43" t="str">
        <f t="shared" si="163"/>
        <v/>
      </c>
      <c r="E1096" s="43" t="str">
        <f t="shared" si="164"/>
        <v/>
      </c>
      <c r="F1096" s="43" t="str">
        <f t="shared" si="165"/>
        <v/>
      </c>
      <c r="G1096" s="44"/>
      <c r="H1096" s="43" t="str">
        <f t="shared" si="166"/>
        <v/>
      </c>
      <c r="I1096" s="43" t="str">
        <f t="shared" si="167"/>
        <v/>
      </c>
      <c r="J1096" s="45" t="str">
        <f t="shared" si="168"/>
        <v/>
      </c>
      <c r="K1096" s="43" t="str">
        <f t="shared" si="169"/>
        <v/>
      </c>
      <c r="L1096" s="43" t="str">
        <f>IF(A1096="","",SUM($K$36:K1096))</f>
        <v/>
      </c>
    </row>
    <row r="1097" spans="1:12" x14ac:dyDescent="0.2">
      <c r="A1097" s="40" t="str">
        <f t="shared" si="160"/>
        <v/>
      </c>
      <c r="B1097" s="41" t="str">
        <f t="shared" si="161"/>
        <v/>
      </c>
      <c r="C1097" s="42" t="str">
        <f t="shared" si="162"/>
        <v/>
      </c>
      <c r="D1097" s="43" t="str">
        <f t="shared" si="163"/>
        <v/>
      </c>
      <c r="E1097" s="43" t="str">
        <f t="shared" si="164"/>
        <v/>
      </c>
      <c r="F1097" s="43" t="str">
        <f t="shared" si="165"/>
        <v/>
      </c>
      <c r="G1097" s="44"/>
      <c r="H1097" s="43" t="str">
        <f t="shared" si="166"/>
        <v/>
      </c>
      <c r="I1097" s="43" t="str">
        <f t="shared" si="167"/>
        <v/>
      </c>
      <c r="J1097" s="45" t="str">
        <f t="shared" si="168"/>
        <v/>
      </c>
      <c r="K1097" s="43" t="str">
        <f t="shared" si="169"/>
        <v/>
      </c>
      <c r="L1097" s="43" t="str">
        <f>IF(A1097="","",SUM($K$36:K1097))</f>
        <v/>
      </c>
    </row>
    <row r="1098" spans="1:12" x14ac:dyDescent="0.2">
      <c r="A1098" s="40" t="str">
        <f t="shared" si="160"/>
        <v/>
      </c>
      <c r="B1098" s="41" t="str">
        <f t="shared" si="161"/>
        <v/>
      </c>
      <c r="C1098" s="42" t="str">
        <f t="shared" si="162"/>
        <v/>
      </c>
      <c r="D1098" s="43" t="str">
        <f t="shared" si="163"/>
        <v/>
      </c>
      <c r="E1098" s="43" t="str">
        <f t="shared" si="164"/>
        <v/>
      </c>
      <c r="F1098" s="43" t="str">
        <f t="shared" si="165"/>
        <v/>
      </c>
      <c r="G1098" s="44"/>
      <c r="H1098" s="43" t="str">
        <f t="shared" si="166"/>
        <v/>
      </c>
      <c r="I1098" s="43" t="str">
        <f t="shared" si="167"/>
        <v/>
      </c>
      <c r="J1098" s="45" t="str">
        <f t="shared" si="168"/>
        <v/>
      </c>
      <c r="K1098" s="43" t="str">
        <f t="shared" si="169"/>
        <v/>
      </c>
      <c r="L1098" s="43" t="str">
        <f>IF(A1098="","",SUM($K$36:K1098))</f>
        <v/>
      </c>
    </row>
    <row r="1099" spans="1:12" x14ac:dyDescent="0.2">
      <c r="A1099" s="40" t="str">
        <f t="shared" si="160"/>
        <v/>
      </c>
      <c r="B1099" s="41" t="str">
        <f t="shared" si="161"/>
        <v/>
      </c>
      <c r="C1099" s="42" t="str">
        <f t="shared" si="162"/>
        <v/>
      </c>
      <c r="D1099" s="43" t="str">
        <f t="shared" si="163"/>
        <v/>
      </c>
      <c r="E1099" s="43" t="str">
        <f t="shared" si="164"/>
        <v/>
      </c>
      <c r="F1099" s="43" t="str">
        <f t="shared" si="165"/>
        <v/>
      </c>
      <c r="G1099" s="44"/>
      <c r="H1099" s="43" t="str">
        <f t="shared" si="166"/>
        <v/>
      </c>
      <c r="I1099" s="43" t="str">
        <f t="shared" si="167"/>
        <v/>
      </c>
      <c r="J1099" s="45" t="str">
        <f t="shared" si="168"/>
        <v/>
      </c>
      <c r="K1099" s="43" t="str">
        <f t="shared" si="169"/>
        <v/>
      </c>
      <c r="L1099" s="43" t="str">
        <f>IF(A1099="","",SUM($K$36:K1099))</f>
        <v/>
      </c>
    </row>
    <row r="1100" spans="1:12" x14ac:dyDescent="0.2">
      <c r="A1100" s="40" t="str">
        <f t="shared" si="160"/>
        <v/>
      </c>
      <c r="B1100" s="41" t="str">
        <f t="shared" si="161"/>
        <v/>
      </c>
      <c r="C1100" s="42" t="str">
        <f t="shared" si="162"/>
        <v/>
      </c>
      <c r="D1100" s="43" t="str">
        <f t="shared" si="163"/>
        <v/>
      </c>
      <c r="E1100" s="43" t="str">
        <f t="shared" si="164"/>
        <v/>
      </c>
      <c r="F1100" s="43" t="str">
        <f t="shared" si="165"/>
        <v/>
      </c>
      <c r="G1100" s="44"/>
      <c r="H1100" s="43" t="str">
        <f t="shared" si="166"/>
        <v/>
      </c>
      <c r="I1100" s="43" t="str">
        <f t="shared" si="167"/>
        <v/>
      </c>
      <c r="J1100" s="45" t="str">
        <f t="shared" si="168"/>
        <v/>
      </c>
      <c r="K1100" s="43" t="str">
        <f t="shared" si="169"/>
        <v/>
      </c>
      <c r="L1100" s="43" t="str">
        <f>IF(A1100="","",SUM($K$36:K1100))</f>
        <v/>
      </c>
    </row>
    <row r="1101" spans="1:12" x14ac:dyDescent="0.2">
      <c r="A1101" s="40" t="str">
        <f t="shared" si="160"/>
        <v/>
      </c>
      <c r="B1101" s="41" t="str">
        <f t="shared" si="161"/>
        <v/>
      </c>
      <c r="C1101" s="42" t="str">
        <f t="shared" si="162"/>
        <v/>
      </c>
      <c r="D1101" s="43" t="str">
        <f t="shared" si="163"/>
        <v/>
      </c>
      <c r="E1101" s="43" t="str">
        <f t="shared" si="164"/>
        <v/>
      </c>
      <c r="F1101" s="43" t="str">
        <f t="shared" si="165"/>
        <v/>
      </c>
      <c r="G1101" s="44"/>
      <c r="H1101" s="43" t="str">
        <f t="shared" si="166"/>
        <v/>
      </c>
      <c r="I1101" s="43" t="str">
        <f t="shared" si="167"/>
        <v/>
      </c>
      <c r="J1101" s="45" t="str">
        <f t="shared" si="168"/>
        <v/>
      </c>
      <c r="K1101" s="43" t="str">
        <f t="shared" si="169"/>
        <v/>
      </c>
      <c r="L1101" s="43" t="str">
        <f>IF(A1101="","",SUM($K$36:K1101))</f>
        <v/>
      </c>
    </row>
    <row r="1102" spans="1:12" x14ac:dyDescent="0.2">
      <c r="A1102" s="40" t="str">
        <f t="shared" si="160"/>
        <v/>
      </c>
      <c r="B1102" s="41" t="str">
        <f t="shared" si="161"/>
        <v/>
      </c>
      <c r="C1102" s="42" t="str">
        <f t="shared" si="162"/>
        <v/>
      </c>
      <c r="D1102" s="43" t="str">
        <f t="shared" si="163"/>
        <v/>
      </c>
      <c r="E1102" s="43" t="str">
        <f t="shared" si="164"/>
        <v/>
      </c>
      <c r="F1102" s="43" t="str">
        <f t="shared" si="165"/>
        <v/>
      </c>
      <c r="G1102" s="44"/>
      <c r="H1102" s="43" t="str">
        <f t="shared" si="166"/>
        <v/>
      </c>
      <c r="I1102" s="43" t="str">
        <f t="shared" si="167"/>
        <v/>
      </c>
      <c r="J1102" s="45" t="str">
        <f t="shared" si="168"/>
        <v/>
      </c>
      <c r="K1102" s="43" t="str">
        <f t="shared" si="169"/>
        <v/>
      </c>
      <c r="L1102" s="43" t="str">
        <f>IF(A1102="","",SUM($K$36:K1102))</f>
        <v/>
      </c>
    </row>
    <row r="1103" spans="1:12" x14ac:dyDescent="0.2">
      <c r="A1103" s="40" t="str">
        <f t="shared" si="160"/>
        <v/>
      </c>
      <c r="B1103" s="41" t="str">
        <f t="shared" si="161"/>
        <v/>
      </c>
      <c r="C1103" s="42" t="str">
        <f t="shared" si="162"/>
        <v/>
      </c>
      <c r="D1103" s="43" t="str">
        <f t="shared" si="163"/>
        <v/>
      </c>
      <c r="E1103" s="43" t="str">
        <f t="shared" si="164"/>
        <v/>
      </c>
      <c r="F1103" s="43" t="str">
        <f t="shared" si="165"/>
        <v/>
      </c>
      <c r="G1103" s="44"/>
      <c r="H1103" s="43" t="str">
        <f t="shared" si="166"/>
        <v/>
      </c>
      <c r="I1103" s="43" t="str">
        <f t="shared" si="167"/>
        <v/>
      </c>
      <c r="J1103" s="45" t="str">
        <f t="shared" si="168"/>
        <v/>
      </c>
      <c r="K1103" s="43" t="str">
        <f t="shared" si="169"/>
        <v/>
      </c>
      <c r="L1103" s="43" t="str">
        <f>IF(A1103="","",SUM($K$36:K1103))</f>
        <v/>
      </c>
    </row>
    <row r="1104" spans="1:12" x14ac:dyDescent="0.2">
      <c r="A1104" s="40" t="str">
        <f t="shared" si="160"/>
        <v/>
      </c>
      <c r="B1104" s="41" t="str">
        <f t="shared" si="161"/>
        <v/>
      </c>
      <c r="C1104" s="42" t="str">
        <f t="shared" si="162"/>
        <v/>
      </c>
      <c r="D1104" s="43" t="str">
        <f t="shared" si="163"/>
        <v/>
      </c>
      <c r="E1104" s="43" t="str">
        <f t="shared" si="164"/>
        <v/>
      </c>
      <c r="F1104" s="43" t="str">
        <f t="shared" si="165"/>
        <v/>
      </c>
      <c r="G1104" s="44"/>
      <c r="H1104" s="43" t="str">
        <f t="shared" si="166"/>
        <v/>
      </c>
      <c r="I1104" s="43" t="str">
        <f t="shared" si="167"/>
        <v/>
      </c>
      <c r="J1104" s="45" t="str">
        <f t="shared" si="168"/>
        <v/>
      </c>
      <c r="K1104" s="43" t="str">
        <f t="shared" si="169"/>
        <v/>
      </c>
      <c r="L1104" s="43" t="str">
        <f>IF(A1104="","",SUM($K$36:K1104))</f>
        <v/>
      </c>
    </row>
    <row r="1105" spans="1:12" x14ac:dyDescent="0.2">
      <c r="A1105" s="40" t="str">
        <f t="shared" si="160"/>
        <v/>
      </c>
      <c r="B1105" s="41" t="str">
        <f t="shared" si="161"/>
        <v/>
      </c>
      <c r="C1105" s="42" t="str">
        <f t="shared" si="162"/>
        <v/>
      </c>
      <c r="D1105" s="43" t="str">
        <f t="shared" si="163"/>
        <v/>
      </c>
      <c r="E1105" s="43" t="str">
        <f t="shared" si="164"/>
        <v/>
      </c>
      <c r="F1105" s="43" t="str">
        <f t="shared" si="165"/>
        <v/>
      </c>
      <c r="G1105" s="44"/>
      <c r="H1105" s="43" t="str">
        <f t="shared" si="166"/>
        <v/>
      </c>
      <c r="I1105" s="43" t="str">
        <f t="shared" si="167"/>
        <v/>
      </c>
      <c r="J1105" s="45" t="str">
        <f t="shared" si="168"/>
        <v/>
      </c>
      <c r="K1105" s="43" t="str">
        <f t="shared" si="169"/>
        <v/>
      </c>
      <c r="L1105" s="43" t="str">
        <f>IF(A1105="","",SUM($K$36:K1105))</f>
        <v/>
      </c>
    </row>
    <row r="1106" spans="1:12" x14ac:dyDescent="0.2">
      <c r="A1106" s="40" t="str">
        <f t="shared" si="160"/>
        <v/>
      </c>
      <c r="B1106" s="41" t="str">
        <f t="shared" si="161"/>
        <v/>
      </c>
      <c r="C1106" s="42" t="str">
        <f t="shared" si="162"/>
        <v/>
      </c>
      <c r="D1106" s="43" t="str">
        <f t="shared" si="163"/>
        <v/>
      </c>
      <c r="E1106" s="43" t="str">
        <f t="shared" si="164"/>
        <v/>
      </c>
      <c r="F1106" s="43" t="str">
        <f t="shared" si="165"/>
        <v/>
      </c>
      <c r="G1106" s="44"/>
      <c r="H1106" s="43" t="str">
        <f t="shared" si="166"/>
        <v/>
      </c>
      <c r="I1106" s="43" t="str">
        <f t="shared" si="167"/>
        <v/>
      </c>
      <c r="J1106" s="45" t="str">
        <f t="shared" si="168"/>
        <v/>
      </c>
      <c r="K1106" s="43" t="str">
        <f t="shared" si="169"/>
        <v/>
      </c>
      <c r="L1106" s="43" t="str">
        <f>IF(A1106="","",SUM($K$36:K1106))</f>
        <v/>
      </c>
    </row>
    <row r="1107" spans="1:12" x14ac:dyDescent="0.2">
      <c r="A1107" s="40" t="str">
        <f t="shared" si="160"/>
        <v/>
      </c>
      <c r="B1107" s="41" t="str">
        <f t="shared" si="161"/>
        <v/>
      </c>
      <c r="C1107" s="42" t="str">
        <f t="shared" si="162"/>
        <v/>
      </c>
      <c r="D1107" s="43" t="str">
        <f t="shared" si="163"/>
        <v/>
      </c>
      <c r="E1107" s="43" t="str">
        <f t="shared" si="164"/>
        <v/>
      </c>
      <c r="F1107" s="43" t="str">
        <f t="shared" si="165"/>
        <v/>
      </c>
      <c r="G1107" s="44"/>
      <c r="H1107" s="43" t="str">
        <f t="shared" si="166"/>
        <v/>
      </c>
      <c r="I1107" s="43" t="str">
        <f t="shared" si="167"/>
        <v/>
      </c>
      <c r="J1107" s="45" t="str">
        <f t="shared" si="168"/>
        <v/>
      </c>
      <c r="K1107" s="43" t="str">
        <f t="shared" si="169"/>
        <v/>
      </c>
      <c r="L1107" s="43" t="str">
        <f>IF(A1107="","",SUM($K$36:K1107))</f>
        <v/>
      </c>
    </row>
    <row r="1108" spans="1:12" x14ac:dyDescent="0.2">
      <c r="A1108" s="40" t="str">
        <f t="shared" si="160"/>
        <v/>
      </c>
      <c r="B1108" s="41" t="str">
        <f t="shared" si="161"/>
        <v/>
      </c>
      <c r="C1108" s="42" t="str">
        <f t="shared" si="162"/>
        <v/>
      </c>
      <c r="D1108" s="43" t="str">
        <f t="shared" si="163"/>
        <v/>
      </c>
      <c r="E1108" s="43" t="str">
        <f t="shared" si="164"/>
        <v/>
      </c>
      <c r="F1108" s="43" t="str">
        <f t="shared" si="165"/>
        <v/>
      </c>
      <c r="G1108" s="44"/>
      <c r="H1108" s="43" t="str">
        <f t="shared" si="166"/>
        <v/>
      </c>
      <c r="I1108" s="43" t="str">
        <f t="shared" si="167"/>
        <v/>
      </c>
      <c r="J1108" s="45" t="str">
        <f t="shared" si="168"/>
        <v/>
      </c>
      <c r="K1108" s="43" t="str">
        <f t="shared" si="169"/>
        <v/>
      </c>
      <c r="L1108" s="43" t="str">
        <f>IF(A1108="","",SUM($K$36:K1108))</f>
        <v/>
      </c>
    </row>
    <row r="1109" spans="1:12" x14ac:dyDescent="0.2">
      <c r="A1109" s="40" t="str">
        <f t="shared" si="160"/>
        <v/>
      </c>
      <c r="B1109" s="41" t="str">
        <f t="shared" si="161"/>
        <v/>
      </c>
      <c r="C1109" s="42" t="str">
        <f t="shared" si="162"/>
        <v/>
      </c>
      <c r="D1109" s="43" t="str">
        <f t="shared" si="163"/>
        <v/>
      </c>
      <c r="E1109" s="43" t="str">
        <f t="shared" si="164"/>
        <v/>
      </c>
      <c r="F1109" s="43" t="str">
        <f t="shared" si="165"/>
        <v/>
      </c>
      <c r="G1109" s="44"/>
      <c r="H1109" s="43" t="str">
        <f t="shared" si="166"/>
        <v/>
      </c>
      <c r="I1109" s="43" t="str">
        <f t="shared" si="167"/>
        <v/>
      </c>
      <c r="J1109" s="45" t="str">
        <f t="shared" si="168"/>
        <v/>
      </c>
      <c r="K1109" s="43" t="str">
        <f t="shared" si="169"/>
        <v/>
      </c>
      <c r="L1109" s="43" t="str">
        <f>IF(A1109="","",SUM($K$36:K1109))</f>
        <v/>
      </c>
    </row>
    <row r="1110" spans="1:12" x14ac:dyDescent="0.2">
      <c r="A1110" s="40" t="str">
        <f t="shared" si="160"/>
        <v/>
      </c>
      <c r="B1110" s="41" t="str">
        <f t="shared" si="161"/>
        <v/>
      </c>
      <c r="C1110" s="42" t="str">
        <f t="shared" si="162"/>
        <v/>
      </c>
      <c r="D1110" s="43" t="str">
        <f t="shared" si="163"/>
        <v/>
      </c>
      <c r="E1110" s="43" t="str">
        <f t="shared" si="164"/>
        <v/>
      </c>
      <c r="F1110" s="43" t="str">
        <f t="shared" si="165"/>
        <v/>
      </c>
      <c r="G1110" s="44"/>
      <c r="H1110" s="43" t="str">
        <f t="shared" si="166"/>
        <v/>
      </c>
      <c r="I1110" s="43" t="str">
        <f t="shared" si="167"/>
        <v/>
      </c>
      <c r="J1110" s="45" t="str">
        <f t="shared" si="168"/>
        <v/>
      </c>
      <c r="K1110" s="43" t="str">
        <f t="shared" si="169"/>
        <v/>
      </c>
      <c r="L1110" s="43" t="str">
        <f>IF(A1110="","",SUM($K$36:K1110))</f>
        <v/>
      </c>
    </row>
    <row r="1111" spans="1:12" x14ac:dyDescent="0.2">
      <c r="A1111" s="40" t="str">
        <f t="shared" si="160"/>
        <v/>
      </c>
      <c r="B1111" s="41" t="str">
        <f t="shared" si="161"/>
        <v/>
      </c>
      <c r="C1111" s="42" t="str">
        <f t="shared" si="162"/>
        <v/>
      </c>
      <c r="D1111" s="43" t="str">
        <f t="shared" si="163"/>
        <v/>
      </c>
      <c r="E1111" s="43" t="str">
        <f t="shared" si="164"/>
        <v/>
      </c>
      <c r="F1111" s="43" t="str">
        <f t="shared" si="165"/>
        <v/>
      </c>
      <c r="G1111" s="44"/>
      <c r="H1111" s="43" t="str">
        <f t="shared" si="166"/>
        <v/>
      </c>
      <c r="I1111" s="43" t="str">
        <f t="shared" si="167"/>
        <v/>
      </c>
      <c r="J1111" s="45" t="str">
        <f t="shared" si="168"/>
        <v/>
      </c>
      <c r="K1111" s="43" t="str">
        <f t="shared" si="169"/>
        <v/>
      </c>
      <c r="L1111" s="43" t="str">
        <f>IF(A1111="","",SUM($K$36:K1111))</f>
        <v/>
      </c>
    </row>
    <row r="1112" spans="1:12" x14ac:dyDescent="0.2">
      <c r="A1112" s="40" t="str">
        <f t="shared" si="160"/>
        <v/>
      </c>
      <c r="B1112" s="41" t="str">
        <f t="shared" si="161"/>
        <v/>
      </c>
      <c r="C1112" s="42" t="str">
        <f t="shared" si="162"/>
        <v/>
      </c>
      <c r="D1112" s="43" t="str">
        <f t="shared" si="163"/>
        <v/>
      </c>
      <c r="E1112" s="43" t="str">
        <f t="shared" si="164"/>
        <v/>
      </c>
      <c r="F1112" s="43" t="str">
        <f t="shared" si="165"/>
        <v/>
      </c>
      <c r="G1112" s="44"/>
      <c r="H1112" s="43" t="str">
        <f t="shared" si="166"/>
        <v/>
      </c>
      <c r="I1112" s="43" t="str">
        <f t="shared" si="167"/>
        <v/>
      </c>
      <c r="J1112" s="45" t="str">
        <f t="shared" si="168"/>
        <v/>
      </c>
      <c r="K1112" s="43" t="str">
        <f t="shared" si="169"/>
        <v/>
      </c>
      <c r="L1112" s="43" t="str">
        <f>IF(A1112="","",SUM($K$36:K1112))</f>
        <v/>
      </c>
    </row>
    <row r="1113" spans="1:12" x14ac:dyDescent="0.2">
      <c r="A1113" s="40" t="str">
        <f t="shared" si="160"/>
        <v/>
      </c>
      <c r="B1113" s="41" t="str">
        <f t="shared" si="161"/>
        <v/>
      </c>
      <c r="C1113" s="42" t="str">
        <f t="shared" si="162"/>
        <v/>
      </c>
      <c r="D1113" s="43" t="str">
        <f t="shared" si="163"/>
        <v/>
      </c>
      <c r="E1113" s="43" t="str">
        <f t="shared" si="164"/>
        <v/>
      </c>
      <c r="F1113" s="43" t="str">
        <f t="shared" si="165"/>
        <v/>
      </c>
      <c r="G1113" s="44"/>
      <c r="H1113" s="43" t="str">
        <f t="shared" si="166"/>
        <v/>
      </c>
      <c r="I1113" s="43" t="str">
        <f t="shared" si="167"/>
        <v/>
      </c>
      <c r="J1113" s="45" t="str">
        <f t="shared" si="168"/>
        <v/>
      </c>
      <c r="K1113" s="43" t="str">
        <f t="shared" si="169"/>
        <v/>
      </c>
      <c r="L1113" s="43" t="str">
        <f>IF(A1113="","",SUM($K$36:K1113))</f>
        <v/>
      </c>
    </row>
    <row r="1114" spans="1:12" x14ac:dyDescent="0.2">
      <c r="A1114" s="40" t="str">
        <f t="shared" si="160"/>
        <v/>
      </c>
      <c r="B1114" s="41" t="str">
        <f t="shared" si="161"/>
        <v/>
      </c>
      <c r="C1114" s="42" t="str">
        <f t="shared" si="162"/>
        <v/>
      </c>
      <c r="D1114" s="43" t="str">
        <f t="shared" si="163"/>
        <v/>
      </c>
      <c r="E1114" s="43" t="str">
        <f t="shared" si="164"/>
        <v/>
      </c>
      <c r="F1114" s="43" t="str">
        <f t="shared" si="165"/>
        <v/>
      </c>
      <c r="G1114" s="44"/>
      <c r="H1114" s="43" t="str">
        <f t="shared" si="166"/>
        <v/>
      </c>
      <c r="I1114" s="43" t="str">
        <f t="shared" si="167"/>
        <v/>
      </c>
      <c r="J1114" s="45" t="str">
        <f t="shared" si="168"/>
        <v/>
      </c>
      <c r="K1114" s="43" t="str">
        <f t="shared" si="169"/>
        <v/>
      </c>
      <c r="L1114" s="43" t="str">
        <f>IF(A1114="","",SUM($K$36:K1114))</f>
        <v/>
      </c>
    </row>
    <row r="1115" spans="1:12" x14ac:dyDescent="0.2">
      <c r="A1115" s="40" t="str">
        <f t="shared" si="160"/>
        <v/>
      </c>
      <c r="B1115" s="41" t="str">
        <f t="shared" si="161"/>
        <v/>
      </c>
      <c r="C1115" s="42" t="str">
        <f t="shared" si="162"/>
        <v/>
      </c>
      <c r="D1115" s="43" t="str">
        <f t="shared" si="163"/>
        <v/>
      </c>
      <c r="E1115" s="43" t="str">
        <f t="shared" si="164"/>
        <v/>
      </c>
      <c r="F1115" s="43" t="str">
        <f t="shared" si="165"/>
        <v/>
      </c>
      <c r="G1115" s="44"/>
      <c r="H1115" s="43" t="str">
        <f t="shared" si="166"/>
        <v/>
      </c>
      <c r="I1115" s="43" t="str">
        <f t="shared" si="167"/>
        <v/>
      </c>
      <c r="J1115" s="45" t="str">
        <f t="shared" si="168"/>
        <v/>
      </c>
      <c r="K1115" s="43" t="str">
        <f t="shared" si="169"/>
        <v/>
      </c>
      <c r="L1115" s="43" t="str">
        <f>IF(A1115="","",SUM($K$36:K1115))</f>
        <v/>
      </c>
    </row>
    <row r="1116" spans="1:12" x14ac:dyDescent="0.2">
      <c r="A1116" s="40" t="str">
        <f t="shared" si="160"/>
        <v/>
      </c>
      <c r="B1116" s="41" t="str">
        <f t="shared" si="161"/>
        <v/>
      </c>
      <c r="C1116" s="42" t="str">
        <f t="shared" si="162"/>
        <v/>
      </c>
      <c r="D1116" s="43" t="str">
        <f t="shared" si="163"/>
        <v/>
      </c>
      <c r="E1116" s="43" t="str">
        <f t="shared" si="164"/>
        <v/>
      </c>
      <c r="F1116" s="43" t="str">
        <f t="shared" si="165"/>
        <v/>
      </c>
      <c r="G1116" s="44"/>
      <c r="H1116" s="43" t="str">
        <f t="shared" si="166"/>
        <v/>
      </c>
      <c r="I1116" s="43" t="str">
        <f t="shared" si="167"/>
        <v/>
      </c>
      <c r="J1116" s="45" t="str">
        <f t="shared" si="168"/>
        <v/>
      </c>
      <c r="K1116" s="43" t="str">
        <f t="shared" si="169"/>
        <v/>
      </c>
      <c r="L1116" s="43" t="str">
        <f>IF(A1116="","",SUM($K$36:K1116))</f>
        <v/>
      </c>
    </row>
    <row r="1117" spans="1:12" x14ac:dyDescent="0.2">
      <c r="A1117" s="40" t="str">
        <f t="shared" si="160"/>
        <v/>
      </c>
      <c r="B1117" s="41" t="str">
        <f t="shared" si="161"/>
        <v/>
      </c>
      <c r="C1117" s="42" t="str">
        <f t="shared" si="162"/>
        <v/>
      </c>
      <c r="D1117" s="43" t="str">
        <f t="shared" si="163"/>
        <v/>
      </c>
      <c r="E1117" s="43" t="str">
        <f t="shared" si="164"/>
        <v/>
      </c>
      <c r="F1117" s="43" t="str">
        <f t="shared" si="165"/>
        <v/>
      </c>
      <c r="G1117" s="44"/>
      <c r="H1117" s="43" t="str">
        <f t="shared" si="166"/>
        <v/>
      </c>
      <c r="I1117" s="43" t="str">
        <f t="shared" si="167"/>
        <v/>
      </c>
      <c r="J1117" s="45" t="str">
        <f t="shared" si="168"/>
        <v/>
      </c>
      <c r="K1117" s="43" t="str">
        <f t="shared" si="169"/>
        <v/>
      </c>
      <c r="L1117" s="43" t="str">
        <f>IF(A1117="","",SUM($K$36:K1117))</f>
        <v/>
      </c>
    </row>
    <row r="1118" spans="1:12" x14ac:dyDescent="0.2">
      <c r="A1118" s="40" t="str">
        <f t="shared" si="160"/>
        <v/>
      </c>
      <c r="B1118" s="41" t="str">
        <f t="shared" si="161"/>
        <v/>
      </c>
      <c r="C1118" s="42" t="str">
        <f t="shared" si="162"/>
        <v/>
      </c>
      <c r="D1118" s="43" t="str">
        <f t="shared" si="163"/>
        <v/>
      </c>
      <c r="E1118" s="43" t="str">
        <f t="shared" si="164"/>
        <v/>
      </c>
      <c r="F1118" s="43" t="str">
        <f t="shared" si="165"/>
        <v/>
      </c>
      <c r="G1118" s="44"/>
      <c r="H1118" s="43" t="str">
        <f t="shared" si="166"/>
        <v/>
      </c>
      <c r="I1118" s="43" t="str">
        <f t="shared" si="167"/>
        <v/>
      </c>
      <c r="J1118" s="45" t="str">
        <f t="shared" si="168"/>
        <v/>
      </c>
      <c r="K1118" s="43" t="str">
        <f t="shared" si="169"/>
        <v/>
      </c>
      <c r="L1118" s="43" t="str">
        <f>IF(A1118="","",SUM($K$36:K1118))</f>
        <v/>
      </c>
    </row>
    <row r="1119" spans="1:12" x14ac:dyDescent="0.2">
      <c r="A1119" s="40" t="str">
        <f t="shared" si="160"/>
        <v/>
      </c>
      <c r="B1119" s="41" t="str">
        <f t="shared" si="161"/>
        <v/>
      </c>
      <c r="C1119" s="42" t="str">
        <f t="shared" si="162"/>
        <v/>
      </c>
      <c r="D1119" s="43" t="str">
        <f t="shared" si="163"/>
        <v/>
      </c>
      <c r="E1119" s="43" t="str">
        <f t="shared" si="164"/>
        <v/>
      </c>
      <c r="F1119" s="43" t="str">
        <f t="shared" si="165"/>
        <v/>
      </c>
      <c r="G1119" s="44"/>
      <c r="H1119" s="43" t="str">
        <f t="shared" si="166"/>
        <v/>
      </c>
      <c r="I1119" s="43" t="str">
        <f t="shared" si="167"/>
        <v/>
      </c>
      <c r="J1119" s="45" t="str">
        <f t="shared" si="168"/>
        <v/>
      </c>
      <c r="K1119" s="43" t="str">
        <f t="shared" si="169"/>
        <v/>
      </c>
      <c r="L1119" s="43" t="str">
        <f>IF(A1119="","",SUM($K$36:K1119))</f>
        <v/>
      </c>
    </row>
    <row r="1120" spans="1:12" x14ac:dyDescent="0.2">
      <c r="A1120" s="40" t="str">
        <f t="shared" si="160"/>
        <v/>
      </c>
      <c r="B1120" s="41" t="str">
        <f t="shared" si="161"/>
        <v/>
      </c>
      <c r="C1120" s="42" t="str">
        <f t="shared" si="162"/>
        <v/>
      </c>
      <c r="D1120" s="43" t="str">
        <f t="shared" si="163"/>
        <v/>
      </c>
      <c r="E1120" s="43" t="str">
        <f t="shared" si="164"/>
        <v/>
      </c>
      <c r="F1120" s="43" t="str">
        <f t="shared" si="165"/>
        <v/>
      </c>
      <c r="G1120" s="44"/>
      <c r="H1120" s="43" t="str">
        <f t="shared" si="166"/>
        <v/>
      </c>
      <c r="I1120" s="43" t="str">
        <f t="shared" si="167"/>
        <v/>
      </c>
      <c r="J1120" s="45" t="str">
        <f t="shared" si="168"/>
        <v/>
      </c>
      <c r="K1120" s="43" t="str">
        <f t="shared" si="169"/>
        <v/>
      </c>
      <c r="L1120" s="43" t="str">
        <f>IF(A1120="","",SUM($K$36:K1120))</f>
        <v/>
      </c>
    </row>
    <row r="1121" spans="1:12" x14ac:dyDescent="0.2">
      <c r="A1121" s="40" t="str">
        <f t="shared" si="160"/>
        <v/>
      </c>
      <c r="B1121" s="41" t="str">
        <f t="shared" si="161"/>
        <v/>
      </c>
      <c r="C1121" s="42" t="str">
        <f t="shared" si="162"/>
        <v/>
      </c>
      <c r="D1121" s="43" t="str">
        <f t="shared" si="163"/>
        <v/>
      </c>
      <c r="E1121" s="43" t="str">
        <f t="shared" si="164"/>
        <v/>
      </c>
      <c r="F1121" s="43" t="str">
        <f t="shared" si="165"/>
        <v/>
      </c>
      <c r="G1121" s="44"/>
      <c r="H1121" s="43" t="str">
        <f t="shared" si="166"/>
        <v/>
      </c>
      <c r="I1121" s="43" t="str">
        <f t="shared" si="167"/>
        <v/>
      </c>
      <c r="J1121" s="45" t="str">
        <f t="shared" si="168"/>
        <v/>
      </c>
      <c r="K1121" s="43" t="str">
        <f t="shared" si="169"/>
        <v/>
      </c>
      <c r="L1121" s="43" t="str">
        <f>IF(A1121="","",SUM($K$36:K1121))</f>
        <v/>
      </c>
    </row>
    <row r="1122" spans="1:12" x14ac:dyDescent="0.2">
      <c r="A1122" s="40" t="str">
        <f t="shared" si="160"/>
        <v/>
      </c>
      <c r="B1122" s="41" t="str">
        <f t="shared" si="161"/>
        <v/>
      </c>
      <c r="C1122" s="42" t="str">
        <f t="shared" si="162"/>
        <v/>
      </c>
      <c r="D1122" s="43" t="str">
        <f t="shared" si="163"/>
        <v/>
      </c>
      <c r="E1122" s="43" t="str">
        <f t="shared" si="164"/>
        <v/>
      </c>
      <c r="F1122" s="43" t="str">
        <f t="shared" si="165"/>
        <v/>
      </c>
      <c r="G1122" s="44"/>
      <c r="H1122" s="43" t="str">
        <f t="shared" si="166"/>
        <v/>
      </c>
      <c r="I1122" s="43" t="str">
        <f t="shared" si="167"/>
        <v/>
      </c>
      <c r="J1122" s="45" t="str">
        <f t="shared" si="168"/>
        <v/>
      </c>
      <c r="K1122" s="43" t="str">
        <f t="shared" si="169"/>
        <v/>
      </c>
      <c r="L1122" s="43" t="str">
        <f>IF(A1122="","",SUM($K$36:K1122))</f>
        <v/>
      </c>
    </row>
    <row r="1123" spans="1:12" x14ac:dyDescent="0.2">
      <c r="A1123" s="40" t="str">
        <f t="shared" si="160"/>
        <v/>
      </c>
      <c r="B1123" s="41" t="str">
        <f t="shared" si="161"/>
        <v/>
      </c>
      <c r="C1123" s="42" t="str">
        <f t="shared" si="162"/>
        <v/>
      </c>
      <c r="D1123" s="43" t="str">
        <f t="shared" si="163"/>
        <v/>
      </c>
      <c r="E1123" s="43" t="str">
        <f t="shared" si="164"/>
        <v/>
      </c>
      <c r="F1123" s="43" t="str">
        <f t="shared" si="165"/>
        <v/>
      </c>
      <c r="G1123" s="44"/>
      <c r="H1123" s="43" t="str">
        <f t="shared" si="166"/>
        <v/>
      </c>
      <c r="I1123" s="43" t="str">
        <f t="shared" si="167"/>
        <v/>
      </c>
      <c r="J1123" s="45" t="str">
        <f t="shared" si="168"/>
        <v/>
      </c>
      <c r="K1123" s="43" t="str">
        <f t="shared" si="169"/>
        <v/>
      </c>
      <c r="L1123" s="43" t="str">
        <f>IF(A1123="","",SUM($K$36:K1123))</f>
        <v/>
      </c>
    </row>
    <row r="1124" spans="1:12" x14ac:dyDescent="0.2">
      <c r="A1124" s="40" t="str">
        <f t="shared" ref="A1124:A1187" si="170">IF(I1123="","",IF(OR(A1123&gt;=nper,ROUND(I1123,2)&lt;=0),"",A1123+1))</f>
        <v/>
      </c>
      <c r="B1124" s="41" t="str">
        <f t="shared" ref="B1124:B1187" si="171">IF(A1124="","",IF(OR(periods_per_year=26,periods_per_year=52),IF(periods_per_year=26,IF(A1124=1,fpdate,B1123+14),IF(periods_per_year=52,IF(A1124=1,fpdate,B1123+7),"n/a")),IF(periods_per_year=24,DATE(YEAR(fpdate),MONTH(fpdate)+(A1124-1)/2+IF(AND(DAY(fpdate)&gt;=15,MOD(A1124,2)=0),1,0),IF(MOD(A1124,2)=0,IF(DAY(fpdate)&gt;=15,DAY(fpdate)-14,DAY(fpdate)+14),DAY(fpdate))),IF(DAY(DATE(YEAR(fpdate),MONTH(fpdate)+A1124-1,DAY(fpdate)))&lt;&gt;DAY(fpdate),DATE(YEAR(fpdate),MONTH(fpdate)+A1124,0),DATE(YEAR(fpdate),MONTH(fpdate)+A1124-1,DAY(fpdate))))))</f>
        <v/>
      </c>
      <c r="C1124" s="42" t="str">
        <f t="shared" ref="C1124:C1187" si="172">IF(A1124="","",IF(variable,IF(A1124&lt;$L$6*periods_per_year,start_rate,IF($L$10&gt;=0,MIN($L$7,start_rate+$L$10*ROUNDUP((A1124-$L$6*periods_per_year)/$L$9,0)),MAX($L$8,start_rate+$L$10*ROUNDUP((A1124-$L$6*periods_per_year)/$L$9,0)))),start_rate))</f>
        <v/>
      </c>
      <c r="D1124" s="43" t="str">
        <f t="shared" ref="D1124:D1187" si="173">IF(A1124="","",ROUND((((1+C1124/CP)^(CP/periods_per_year))-1)*I1123,2))</f>
        <v/>
      </c>
      <c r="E1124" s="43" t="str">
        <f t="shared" ref="E1124:E1187" si="174">IF(A1124="","",IF(A1124=nper,I1123+D1124,MIN(I1123+D1124,IF(C1124=C1123,E1123,IF($D$10="Acc Bi-Weekly",ROUND((-PMT(((1+C1124/CP)^(CP/12))-1,(nper-A1124+1)*12/26,I1123))/2,2),IF($D$10="Acc Weekly",ROUND((-PMT(((1+C1124/CP)^(CP/12))-1,(nper-A1124+1)*12/52,I1123))/4,2),ROUND(-PMT(((1+C1124/CP)^(CP/periods_per_year))-1,nper-A1124+1,I1123),2)))))))</f>
        <v/>
      </c>
      <c r="F1124" s="43" t="str">
        <f t="shared" ref="F1124:F1187" si="175">IF(A1124="","",IF(I1123&lt;=E1124,0,IF(IF(MOD(A1124,int)=0,$D$20,0)+E1124&gt;=I1123+D1124,I1123+D1124-E1124,IF(MOD(A1124,int)=0,$D$20,0)+IF(IF(MOD(A1124,int)=0,$D$20,0)+IF(MOD(A1124-$D$23,periods_per_year)=0,$D$22,0)+E1124&lt;I1123+D1124,IF(MOD(A1124-$D$23,periods_per_year)=0,$D$22,0),I1123+D1124-IF(MOD(A1124,int)=0,$D$20,0)-E1124))))</f>
        <v/>
      </c>
      <c r="G1124" s="44"/>
      <c r="H1124" s="43" t="str">
        <f t="shared" ref="H1124:H1187" si="176">IF(A1124="","",E1124-D1124+G1124+IF(F1124="",0,F1124))</f>
        <v/>
      </c>
      <c r="I1124" s="43" t="str">
        <f t="shared" ref="I1124:I1187" si="177">IF(A1124="","",I1123-H1124)</f>
        <v/>
      </c>
      <c r="J1124" s="45" t="str">
        <f t="shared" ref="J1124:J1187" si="178">IF(A1124="","",IF(MOD(A1124,periods_per_year)=0,A1124/periods_per_year,""))</f>
        <v/>
      </c>
      <c r="K1124" s="43" t="str">
        <f t="shared" ref="K1124:K1187" si="179">IF(A1124="","",$L$28*D1124)</f>
        <v/>
      </c>
      <c r="L1124" s="43" t="str">
        <f>IF(A1124="","",SUM($K$36:K1124))</f>
        <v/>
      </c>
    </row>
    <row r="1125" spans="1:12" x14ac:dyDescent="0.2">
      <c r="A1125" s="40" t="str">
        <f t="shared" si="170"/>
        <v/>
      </c>
      <c r="B1125" s="41" t="str">
        <f t="shared" si="171"/>
        <v/>
      </c>
      <c r="C1125" s="42" t="str">
        <f t="shared" si="172"/>
        <v/>
      </c>
      <c r="D1125" s="43" t="str">
        <f t="shared" si="173"/>
        <v/>
      </c>
      <c r="E1125" s="43" t="str">
        <f t="shared" si="174"/>
        <v/>
      </c>
      <c r="F1125" s="43" t="str">
        <f t="shared" si="175"/>
        <v/>
      </c>
      <c r="G1125" s="44"/>
      <c r="H1125" s="43" t="str">
        <f t="shared" si="176"/>
        <v/>
      </c>
      <c r="I1125" s="43" t="str">
        <f t="shared" si="177"/>
        <v/>
      </c>
      <c r="J1125" s="45" t="str">
        <f t="shared" si="178"/>
        <v/>
      </c>
      <c r="K1125" s="43" t="str">
        <f t="shared" si="179"/>
        <v/>
      </c>
      <c r="L1125" s="43" t="str">
        <f>IF(A1125="","",SUM($K$36:K1125))</f>
        <v/>
      </c>
    </row>
    <row r="1126" spans="1:12" x14ac:dyDescent="0.2">
      <c r="A1126" s="40" t="str">
        <f t="shared" si="170"/>
        <v/>
      </c>
      <c r="B1126" s="41" t="str">
        <f t="shared" si="171"/>
        <v/>
      </c>
      <c r="C1126" s="42" t="str">
        <f t="shared" si="172"/>
        <v/>
      </c>
      <c r="D1126" s="43" t="str">
        <f t="shared" si="173"/>
        <v/>
      </c>
      <c r="E1126" s="43" t="str">
        <f t="shared" si="174"/>
        <v/>
      </c>
      <c r="F1126" s="43" t="str">
        <f t="shared" si="175"/>
        <v/>
      </c>
      <c r="G1126" s="44"/>
      <c r="H1126" s="43" t="str">
        <f t="shared" si="176"/>
        <v/>
      </c>
      <c r="I1126" s="43" t="str">
        <f t="shared" si="177"/>
        <v/>
      </c>
      <c r="J1126" s="45" t="str">
        <f t="shared" si="178"/>
        <v/>
      </c>
      <c r="K1126" s="43" t="str">
        <f t="shared" si="179"/>
        <v/>
      </c>
      <c r="L1126" s="43" t="str">
        <f>IF(A1126="","",SUM($K$36:K1126))</f>
        <v/>
      </c>
    </row>
    <row r="1127" spans="1:12" x14ac:dyDescent="0.2">
      <c r="A1127" s="40" t="str">
        <f t="shared" si="170"/>
        <v/>
      </c>
      <c r="B1127" s="41" t="str">
        <f t="shared" si="171"/>
        <v/>
      </c>
      <c r="C1127" s="42" t="str">
        <f t="shared" si="172"/>
        <v/>
      </c>
      <c r="D1127" s="43" t="str">
        <f t="shared" si="173"/>
        <v/>
      </c>
      <c r="E1127" s="43" t="str">
        <f t="shared" si="174"/>
        <v/>
      </c>
      <c r="F1127" s="43" t="str">
        <f t="shared" si="175"/>
        <v/>
      </c>
      <c r="G1127" s="44"/>
      <c r="H1127" s="43" t="str">
        <f t="shared" si="176"/>
        <v/>
      </c>
      <c r="I1127" s="43" t="str">
        <f t="shared" si="177"/>
        <v/>
      </c>
      <c r="J1127" s="45" t="str">
        <f t="shared" si="178"/>
        <v/>
      </c>
      <c r="K1127" s="43" t="str">
        <f t="shared" si="179"/>
        <v/>
      </c>
      <c r="L1127" s="43" t="str">
        <f>IF(A1127="","",SUM($K$36:K1127))</f>
        <v/>
      </c>
    </row>
    <row r="1128" spans="1:12" x14ac:dyDescent="0.2">
      <c r="A1128" s="40" t="str">
        <f t="shared" si="170"/>
        <v/>
      </c>
      <c r="B1128" s="41" t="str">
        <f t="shared" si="171"/>
        <v/>
      </c>
      <c r="C1128" s="42" t="str">
        <f t="shared" si="172"/>
        <v/>
      </c>
      <c r="D1128" s="43" t="str">
        <f t="shared" si="173"/>
        <v/>
      </c>
      <c r="E1128" s="43" t="str">
        <f t="shared" si="174"/>
        <v/>
      </c>
      <c r="F1128" s="43" t="str">
        <f t="shared" si="175"/>
        <v/>
      </c>
      <c r="G1128" s="44"/>
      <c r="H1128" s="43" t="str">
        <f t="shared" si="176"/>
        <v/>
      </c>
      <c r="I1128" s="43" t="str">
        <f t="shared" si="177"/>
        <v/>
      </c>
      <c r="J1128" s="45" t="str">
        <f t="shared" si="178"/>
        <v/>
      </c>
      <c r="K1128" s="43" t="str">
        <f t="shared" si="179"/>
        <v/>
      </c>
      <c r="L1128" s="43" t="str">
        <f>IF(A1128="","",SUM($K$36:K1128))</f>
        <v/>
      </c>
    </row>
    <row r="1129" spans="1:12" x14ac:dyDescent="0.2">
      <c r="A1129" s="40" t="str">
        <f t="shared" si="170"/>
        <v/>
      </c>
      <c r="B1129" s="41" t="str">
        <f t="shared" si="171"/>
        <v/>
      </c>
      <c r="C1129" s="42" t="str">
        <f t="shared" si="172"/>
        <v/>
      </c>
      <c r="D1129" s="43" t="str">
        <f t="shared" si="173"/>
        <v/>
      </c>
      <c r="E1129" s="43" t="str">
        <f t="shared" si="174"/>
        <v/>
      </c>
      <c r="F1129" s="43" t="str">
        <f t="shared" si="175"/>
        <v/>
      </c>
      <c r="G1129" s="44"/>
      <c r="H1129" s="43" t="str">
        <f t="shared" si="176"/>
        <v/>
      </c>
      <c r="I1129" s="43" t="str">
        <f t="shared" si="177"/>
        <v/>
      </c>
      <c r="J1129" s="45" t="str">
        <f t="shared" si="178"/>
        <v/>
      </c>
      <c r="K1129" s="43" t="str">
        <f t="shared" si="179"/>
        <v/>
      </c>
      <c r="L1129" s="43" t="str">
        <f>IF(A1129="","",SUM($K$36:K1129))</f>
        <v/>
      </c>
    </row>
    <row r="1130" spans="1:12" x14ac:dyDescent="0.2">
      <c r="A1130" s="40" t="str">
        <f t="shared" si="170"/>
        <v/>
      </c>
      <c r="B1130" s="41" t="str">
        <f t="shared" si="171"/>
        <v/>
      </c>
      <c r="C1130" s="42" t="str">
        <f t="shared" si="172"/>
        <v/>
      </c>
      <c r="D1130" s="43" t="str">
        <f t="shared" si="173"/>
        <v/>
      </c>
      <c r="E1130" s="43" t="str">
        <f t="shared" si="174"/>
        <v/>
      </c>
      <c r="F1130" s="43" t="str">
        <f t="shared" si="175"/>
        <v/>
      </c>
      <c r="G1130" s="44"/>
      <c r="H1130" s="43" t="str">
        <f t="shared" si="176"/>
        <v/>
      </c>
      <c r="I1130" s="43" t="str">
        <f t="shared" si="177"/>
        <v/>
      </c>
      <c r="J1130" s="45" t="str">
        <f t="shared" si="178"/>
        <v/>
      </c>
      <c r="K1130" s="43" t="str">
        <f t="shared" si="179"/>
        <v/>
      </c>
      <c r="L1130" s="43" t="str">
        <f>IF(A1130="","",SUM($K$36:K1130))</f>
        <v/>
      </c>
    </row>
    <row r="1131" spans="1:12" x14ac:dyDescent="0.2">
      <c r="A1131" s="40" t="str">
        <f t="shared" si="170"/>
        <v/>
      </c>
      <c r="B1131" s="41" t="str">
        <f t="shared" si="171"/>
        <v/>
      </c>
      <c r="C1131" s="42" t="str">
        <f t="shared" si="172"/>
        <v/>
      </c>
      <c r="D1131" s="43" t="str">
        <f t="shared" si="173"/>
        <v/>
      </c>
      <c r="E1131" s="43" t="str">
        <f t="shared" si="174"/>
        <v/>
      </c>
      <c r="F1131" s="43" t="str">
        <f t="shared" si="175"/>
        <v/>
      </c>
      <c r="G1131" s="44"/>
      <c r="H1131" s="43" t="str">
        <f t="shared" si="176"/>
        <v/>
      </c>
      <c r="I1131" s="43" t="str">
        <f t="shared" si="177"/>
        <v/>
      </c>
      <c r="J1131" s="45" t="str">
        <f t="shared" si="178"/>
        <v/>
      </c>
      <c r="K1131" s="43" t="str">
        <f t="shared" si="179"/>
        <v/>
      </c>
      <c r="L1131" s="43" t="str">
        <f>IF(A1131="","",SUM($K$36:K1131))</f>
        <v/>
      </c>
    </row>
    <row r="1132" spans="1:12" x14ac:dyDescent="0.2">
      <c r="A1132" s="40" t="str">
        <f t="shared" si="170"/>
        <v/>
      </c>
      <c r="B1132" s="41" t="str">
        <f t="shared" si="171"/>
        <v/>
      </c>
      <c r="C1132" s="42" t="str">
        <f t="shared" si="172"/>
        <v/>
      </c>
      <c r="D1132" s="43" t="str">
        <f t="shared" si="173"/>
        <v/>
      </c>
      <c r="E1132" s="43" t="str">
        <f t="shared" si="174"/>
        <v/>
      </c>
      <c r="F1132" s="43" t="str">
        <f t="shared" si="175"/>
        <v/>
      </c>
      <c r="G1132" s="44"/>
      <c r="H1132" s="43" t="str">
        <f t="shared" si="176"/>
        <v/>
      </c>
      <c r="I1132" s="43" t="str">
        <f t="shared" si="177"/>
        <v/>
      </c>
      <c r="J1132" s="45" t="str">
        <f t="shared" si="178"/>
        <v/>
      </c>
      <c r="K1132" s="43" t="str">
        <f t="shared" si="179"/>
        <v/>
      </c>
      <c r="L1132" s="43" t="str">
        <f>IF(A1132="","",SUM($K$36:K1132))</f>
        <v/>
      </c>
    </row>
    <row r="1133" spans="1:12" x14ac:dyDescent="0.2">
      <c r="A1133" s="40" t="str">
        <f t="shared" si="170"/>
        <v/>
      </c>
      <c r="B1133" s="41" t="str">
        <f t="shared" si="171"/>
        <v/>
      </c>
      <c r="C1133" s="42" t="str">
        <f t="shared" si="172"/>
        <v/>
      </c>
      <c r="D1133" s="43" t="str">
        <f t="shared" si="173"/>
        <v/>
      </c>
      <c r="E1133" s="43" t="str">
        <f t="shared" si="174"/>
        <v/>
      </c>
      <c r="F1133" s="43" t="str">
        <f t="shared" si="175"/>
        <v/>
      </c>
      <c r="G1133" s="44"/>
      <c r="H1133" s="43" t="str">
        <f t="shared" si="176"/>
        <v/>
      </c>
      <c r="I1133" s="43" t="str">
        <f t="shared" si="177"/>
        <v/>
      </c>
      <c r="J1133" s="45" t="str">
        <f t="shared" si="178"/>
        <v/>
      </c>
      <c r="K1133" s="43" t="str">
        <f t="shared" si="179"/>
        <v/>
      </c>
      <c r="L1133" s="43" t="str">
        <f>IF(A1133="","",SUM($K$36:K1133))</f>
        <v/>
      </c>
    </row>
    <row r="1134" spans="1:12" x14ac:dyDescent="0.2">
      <c r="A1134" s="40" t="str">
        <f t="shared" si="170"/>
        <v/>
      </c>
      <c r="B1134" s="41" t="str">
        <f t="shared" si="171"/>
        <v/>
      </c>
      <c r="C1134" s="42" t="str">
        <f t="shared" si="172"/>
        <v/>
      </c>
      <c r="D1134" s="43" t="str">
        <f t="shared" si="173"/>
        <v/>
      </c>
      <c r="E1134" s="43" t="str">
        <f t="shared" si="174"/>
        <v/>
      </c>
      <c r="F1134" s="43" t="str">
        <f t="shared" si="175"/>
        <v/>
      </c>
      <c r="G1134" s="44"/>
      <c r="H1134" s="43" t="str">
        <f t="shared" si="176"/>
        <v/>
      </c>
      <c r="I1134" s="43" t="str">
        <f t="shared" si="177"/>
        <v/>
      </c>
      <c r="J1134" s="45" t="str">
        <f t="shared" si="178"/>
        <v/>
      </c>
      <c r="K1134" s="43" t="str">
        <f t="shared" si="179"/>
        <v/>
      </c>
      <c r="L1134" s="43" t="str">
        <f>IF(A1134="","",SUM($K$36:K1134))</f>
        <v/>
      </c>
    </row>
    <row r="1135" spans="1:12" x14ac:dyDescent="0.2">
      <c r="A1135" s="40" t="str">
        <f t="shared" si="170"/>
        <v/>
      </c>
      <c r="B1135" s="41" t="str">
        <f t="shared" si="171"/>
        <v/>
      </c>
      <c r="C1135" s="42" t="str">
        <f t="shared" si="172"/>
        <v/>
      </c>
      <c r="D1135" s="43" t="str">
        <f t="shared" si="173"/>
        <v/>
      </c>
      <c r="E1135" s="43" t="str">
        <f t="shared" si="174"/>
        <v/>
      </c>
      <c r="F1135" s="43" t="str">
        <f t="shared" si="175"/>
        <v/>
      </c>
      <c r="G1135" s="44"/>
      <c r="H1135" s="43" t="str">
        <f t="shared" si="176"/>
        <v/>
      </c>
      <c r="I1135" s="43" t="str">
        <f t="shared" si="177"/>
        <v/>
      </c>
      <c r="J1135" s="45" t="str">
        <f t="shared" si="178"/>
        <v/>
      </c>
      <c r="K1135" s="43" t="str">
        <f t="shared" si="179"/>
        <v/>
      </c>
      <c r="L1135" s="43" t="str">
        <f>IF(A1135="","",SUM($K$36:K1135))</f>
        <v/>
      </c>
    </row>
    <row r="1136" spans="1:12" x14ac:dyDescent="0.2">
      <c r="A1136" s="40" t="str">
        <f t="shared" si="170"/>
        <v/>
      </c>
      <c r="B1136" s="41" t="str">
        <f t="shared" si="171"/>
        <v/>
      </c>
      <c r="C1136" s="42" t="str">
        <f t="shared" si="172"/>
        <v/>
      </c>
      <c r="D1136" s="43" t="str">
        <f t="shared" si="173"/>
        <v/>
      </c>
      <c r="E1136" s="43" t="str">
        <f t="shared" si="174"/>
        <v/>
      </c>
      <c r="F1136" s="43" t="str">
        <f t="shared" si="175"/>
        <v/>
      </c>
      <c r="G1136" s="44"/>
      <c r="H1136" s="43" t="str">
        <f t="shared" si="176"/>
        <v/>
      </c>
      <c r="I1136" s="43" t="str">
        <f t="shared" si="177"/>
        <v/>
      </c>
      <c r="J1136" s="45" t="str">
        <f t="shared" si="178"/>
        <v/>
      </c>
      <c r="K1136" s="43" t="str">
        <f t="shared" si="179"/>
        <v/>
      </c>
      <c r="L1136" s="43" t="str">
        <f>IF(A1136="","",SUM($K$36:K1136))</f>
        <v/>
      </c>
    </row>
    <row r="1137" spans="1:12" x14ac:dyDescent="0.2">
      <c r="A1137" s="40" t="str">
        <f t="shared" si="170"/>
        <v/>
      </c>
      <c r="B1137" s="41" t="str">
        <f t="shared" si="171"/>
        <v/>
      </c>
      <c r="C1137" s="42" t="str">
        <f t="shared" si="172"/>
        <v/>
      </c>
      <c r="D1137" s="43" t="str">
        <f t="shared" si="173"/>
        <v/>
      </c>
      <c r="E1137" s="43" t="str">
        <f t="shared" si="174"/>
        <v/>
      </c>
      <c r="F1137" s="43" t="str">
        <f t="shared" si="175"/>
        <v/>
      </c>
      <c r="G1137" s="44"/>
      <c r="H1137" s="43" t="str">
        <f t="shared" si="176"/>
        <v/>
      </c>
      <c r="I1137" s="43" t="str">
        <f t="shared" si="177"/>
        <v/>
      </c>
      <c r="J1137" s="45" t="str">
        <f t="shared" si="178"/>
        <v/>
      </c>
      <c r="K1137" s="43" t="str">
        <f t="shared" si="179"/>
        <v/>
      </c>
      <c r="L1137" s="43" t="str">
        <f>IF(A1137="","",SUM($K$36:K1137))</f>
        <v/>
      </c>
    </row>
    <row r="1138" spans="1:12" x14ac:dyDescent="0.2">
      <c r="A1138" s="40" t="str">
        <f t="shared" si="170"/>
        <v/>
      </c>
      <c r="B1138" s="41" t="str">
        <f t="shared" si="171"/>
        <v/>
      </c>
      <c r="C1138" s="42" t="str">
        <f t="shared" si="172"/>
        <v/>
      </c>
      <c r="D1138" s="43" t="str">
        <f t="shared" si="173"/>
        <v/>
      </c>
      <c r="E1138" s="43" t="str">
        <f t="shared" si="174"/>
        <v/>
      </c>
      <c r="F1138" s="43" t="str">
        <f t="shared" si="175"/>
        <v/>
      </c>
      <c r="G1138" s="44"/>
      <c r="H1138" s="43" t="str">
        <f t="shared" si="176"/>
        <v/>
      </c>
      <c r="I1138" s="43" t="str">
        <f t="shared" si="177"/>
        <v/>
      </c>
      <c r="J1138" s="45" t="str">
        <f t="shared" si="178"/>
        <v/>
      </c>
      <c r="K1138" s="43" t="str">
        <f t="shared" si="179"/>
        <v/>
      </c>
      <c r="L1138" s="43" t="str">
        <f>IF(A1138="","",SUM($K$36:K1138))</f>
        <v/>
      </c>
    </row>
    <row r="1139" spans="1:12" x14ac:dyDescent="0.2">
      <c r="A1139" s="40" t="str">
        <f t="shared" si="170"/>
        <v/>
      </c>
      <c r="B1139" s="41" t="str">
        <f t="shared" si="171"/>
        <v/>
      </c>
      <c r="C1139" s="42" t="str">
        <f t="shared" si="172"/>
        <v/>
      </c>
      <c r="D1139" s="43" t="str">
        <f t="shared" si="173"/>
        <v/>
      </c>
      <c r="E1139" s="43" t="str">
        <f t="shared" si="174"/>
        <v/>
      </c>
      <c r="F1139" s="43" t="str">
        <f t="shared" si="175"/>
        <v/>
      </c>
      <c r="G1139" s="44"/>
      <c r="H1139" s="43" t="str">
        <f t="shared" si="176"/>
        <v/>
      </c>
      <c r="I1139" s="43" t="str">
        <f t="shared" si="177"/>
        <v/>
      </c>
      <c r="J1139" s="45" t="str">
        <f t="shared" si="178"/>
        <v/>
      </c>
      <c r="K1139" s="43" t="str">
        <f t="shared" si="179"/>
        <v/>
      </c>
      <c r="L1139" s="43" t="str">
        <f>IF(A1139="","",SUM($K$36:K1139))</f>
        <v/>
      </c>
    </row>
    <row r="1140" spans="1:12" x14ac:dyDescent="0.2">
      <c r="A1140" s="40" t="str">
        <f t="shared" si="170"/>
        <v/>
      </c>
      <c r="B1140" s="41" t="str">
        <f t="shared" si="171"/>
        <v/>
      </c>
      <c r="C1140" s="42" t="str">
        <f t="shared" si="172"/>
        <v/>
      </c>
      <c r="D1140" s="43" t="str">
        <f t="shared" si="173"/>
        <v/>
      </c>
      <c r="E1140" s="43" t="str">
        <f t="shared" si="174"/>
        <v/>
      </c>
      <c r="F1140" s="43" t="str">
        <f t="shared" si="175"/>
        <v/>
      </c>
      <c r="G1140" s="44"/>
      <c r="H1140" s="43" t="str">
        <f t="shared" si="176"/>
        <v/>
      </c>
      <c r="I1140" s="43" t="str">
        <f t="shared" si="177"/>
        <v/>
      </c>
      <c r="J1140" s="45" t="str">
        <f t="shared" si="178"/>
        <v/>
      </c>
      <c r="K1140" s="43" t="str">
        <f t="shared" si="179"/>
        <v/>
      </c>
      <c r="L1140" s="43" t="str">
        <f>IF(A1140="","",SUM($K$36:K1140))</f>
        <v/>
      </c>
    </row>
    <row r="1141" spans="1:12" x14ac:dyDescent="0.2">
      <c r="A1141" s="40" t="str">
        <f t="shared" si="170"/>
        <v/>
      </c>
      <c r="B1141" s="41" t="str">
        <f t="shared" si="171"/>
        <v/>
      </c>
      <c r="C1141" s="42" t="str">
        <f t="shared" si="172"/>
        <v/>
      </c>
      <c r="D1141" s="43" t="str">
        <f t="shared" si="173"/>
        <v/>
      </c>
      <c r="E1141" s="43" t="str">
        <f t="shared" si="174"/>
        <v/>
      </c>
      <c r="F1141" s="43" t="str">
        <f t="shared" si="175"/>
        <v/>
      </c>
      <c r="G1141" s="44"/>
      <c r="H1141" s="43" t="str">
        <f t="shared" si="176"/>
        <v/>
      </c>
      <c r="I1141" s="43" t="str">
        <f t="shared" si="177"/>
        <v/>
      </c>
      <c r="J1141" s="45" t="str">
        <f t="shared" si="178"/>
        <v/>
      </c>
      <c r="K1141" s="43" t="str">
        <f t="shared" si="179"/>
        <v/>
      </c>
      <c r="L1141" s="43" t="str">
        <f>IF(A1141="","",SUM($K$36:K1141))</f>
        <v/>
      </c>
    </row>
    <row r="1142" spans="1:12" x14ac:dyDescent="0.2">
      <c r="A1142" s="40" t="str">
        <f t="shared" si="170"/>
        <v/>
      </c>
      <c r="B1142" s="41" t="str">
        <f t="shared" si="171"/>
        <v/>
      </c>
      <c r="C1142" s="42" t="str">
        <f t="shared" si="172"/>
        <v/>
      </c>
      <c r="D1142" s="43" t="str">
        <f t="shared" si="173"/>
        <v/>
      </c>
      <c r="E1142" s="43" t="str">
        <f t="shared" si="174"/>
        <v/>
      </c>
      <c r="F1142" s="43" t="str">
        <f t="shared" si="175"/>
        <v/>
      </c>
      <c r="G1142" s="44"/>
      <c r="H1142" s="43" t="str">
        <f t="shared" si="176"/>
        <v/>
      </c>
      <c r="I1142" s="43" t="str">
        <f t="shared" si="177"/>
        <v/>
      </c>
      <c r="J1142" s="45" t="str">
        <f t="shared" si="178"/>
        <v/>
      </c>
      <c r="K1142" s="43" t="str">
        <f t="shared" si="179"/>
        <v/>
      </c>
      <c r="L1142" s="43" t="str">
        <f>IF(A1142="","",SUM($K$36:K1142))</f>
        <v/>
      </c>
    </row>
    <row r="1143" spans="1:12" x14ac:dyDescent="0.2">
      <c r="A1143" s="40" t="str">
        <f t="shared" si="170"/>
        <v/>
      </c>
      <c r="B1143" s="41" t="str">
        <f t="shared" si="171"/>
        <v/>
      </c>
      <c r="C1143" s="42" t="str">
        <f t="shared" si="172"/>
        <v/>
      </c>
      <c r="D1143" s="43" t="str">
        <f t="shared" si="173"/>
        <v/>
      </c>
      <c r="E1143" s="43" t="str">
        <f t="shared" si="174"/>
        <v/>
      </c>
      <c r="F1143" s="43" t="str">
        <f t="shared" si="175"/>
        <v/>
      </c>
      <c r="G1143" s="44"/>
      <c r="H1143" s="43" t="str">
        <f t="shared" si="176"/>
        <v/>
      </c>
      <c r="I1143" s="43" t="str">
        <f t="shared" si="177"/>
        <v/>
      </c>
      <c r="J1143" s="45" t="str">
        <f t="shared" si="178"/>
        <v/>
      </c>
      <c r="K1143" s="43" t="str">
        <f t="shared" si="179"/>
        <v/>
      </c>
      <c r="L1143" s="43" t="str">
        <f>IF(A1143="","",SUM($K$36:K1143))</f>
        <v/>
      </c>
    </row>
    <row r="1144" spans="1:12" x14ac:dyDescent="0.2">
      <c r="A1144" s="40" t="str">
        <f t="shared" si="170"/>
        <v/>
      </c>
      <c r="B1144" s="41" t="str">
        <f t="shared" si="171"/>
        <v/>
      </c>
      <c r="C1144" s="42" t="str">
        <f t="shared" si="172"/>
        <v/>
      </c>
      <c r="D1144" s="43" t="str">
        <f t="shared" si="173"/>
        <v/>
      </c>
      <c r="E1144" s="43" t="str">
        <f t="shared" si="174"/>
        <v/>
      </c>
      <c r="F1144" s="43" t="str">
        <f t="shared" si="175"/>
        <v/>
      </c>
      <c r="G1144" s="44"/>
      <c r="H1144" s="43" t="str">
        <f t="shared" si="176"/>
        <v/>
      </c>
      <c r="I1144" s="43" t="str">
        <f t="shared" si="177"/>
        <v/>
      </c>
      <c r="J1144" s="45" t="str">
        <f t="shared" si="178"/>
        <v/>
      </c>
      <c r="K1144" s="43" t="str">
        <f t="shared" si="179"/>
        <v/>
      </c>
      <c r="L1144" s="43" t="str">
        <f>IF(A1144="","",SUM($K$36:K1144))</f>
        <v/>
      </c>
    </row>
    <row r="1145" spans="1:12" x14ac:dyDescent="0.2">
      <c r="A1145" s="40" t="str">
        <f t="shared" si="170"/>
        <v/>
      </c>
      <c r="B1145" s="41" t="str">
        <f t="shared" si="171"/>
        <v/>
      </c>
      <c r="C1145" s="42" t="str">
        <f t="shared" si="172"/>
        <v/>
      </c>
      <c r="D1145" s="43" t="str">
        <f t="shared" si="173"/>
        <v/>
      </c>
      <c r="E1145" s="43" t="str">
        <f t="shared" si="174"/>
        <v/>
      </c>
      <c r="F1145" s="43" t="str">
        <f t="shared" si="175"/>
        <v/>
      </c>
      <c r="G1145" s="44"/>
      <c r="H1145" s="43" t="str">
        <f t="shared" si="176"/>
        <v/>
      </c>
      <c r="I1145" s="43" t="str">
        <f t="shared" si="177"/>
        <v/>
      </c>
      <c r="J1145" s="45" t="str">
        <f t="shared" si="178"/>
        <v/>
      </c>
      <c r="K1145" s="43" t="str">
        <f t="shared" si="179"/>
        <v/>
      </c>
      <c r="L1145" s="43" t="str">
        <f>IF(A1145="","",SUM($K$36:K1145))</f>
        <v/>
      </c>
    </row>
    <row r="1146" spans="1:12" x14ac:dyDescent="0.2">
      <c r="A1146" s="40" t="str">
        <f t="shared" si="170"/>
        <v/>
      </c>
      <c r="B1146" s="41" t="str">
        <f t="shared" si="171"/>
        <v/>
      </c>
      <c r="C1146" s="42" t="str">
        <f t="shared" si="172"/>
        <v/>
      </c>
      <c r="D1146" s="43" t="str">
        <f t="shared" si="173"/>
        <v/>
      </c>
      <c r="E1146" s="43" t="str">
        <f t="shared" si="174"/>
        <v/>
      </c>
      <c r="F1146" s="43" t="str">
        <f t="shared" si="175"/>
        <v/>
      </c>
      <c r="G1146" s="44"/>
      <c r="H1146" s="43" t="str">
        <f t="shared" si="176"/>
        <v/>
      </c>
      <c r="I1146" s="43" t="str">
        <f t="shared" si="177"/>
        <v/>
      </c>
      <c r="J1146" s="45" t="str">
        <f t="shared" si="178"/>
        <v/>
      </c>
      <c r="K1146" s="43" t="str">
        <f t="shared" si="179"/>
        <v/>
      </c>
      <c r="L1146" s="43" t="str">
        <f>IF(A1146="","",SUM($K$36:K1146))</f>
        <v/>
      </c>
    </row>
    <row r="1147" spans="1:12" x14ac:dyDescent="0.2">
      <c r="A1147" s="40" t="str">
        <f t="shared" si="170"/>
        <v/>
      </c>
      <c r="B1147" s="41" t="str">
        <f t="shared" si="171"/>
        <v/>
      </c>
      <c r="C1147" s="42" t="str">
        <f t="shared" si="172"/>
        <v/>
      </c>
      <c r="D1147" s="43" t="str">
        <f t="shared" si="173"/>
        <v/>
      </c>
      <c r="E1147" s="43" t="str">
        <f t="shared" si="174"/>
        <v/>
      </c>
      <c r="F1147" s="43" t="str">
        <f t="shared" si="175"/>
        <v/>
      </c>
      <c r="G1147" s="44"/>
      <c r="H1147" s="43" t="str">
        <f t="shared" si="176"/>
        <v/>
      </c>
      <c r="I1147" s="43" t="str">
        <f t="shared" si="177"/>
        <v/>
      </c>
      <c r="J1147" s="45" t="str">
        <f t="shared" si="178"/>
        <v/>
      </c>
      <c r="K1147" s="43" t="str">
        <f t="shared" si="179"/>
        <v/>
      </c>
      <c r="L1147" s="43" t="str">
        <f>IF(A1147="","",SUM($K$36:K1147))</f>
        <v/>
      </c>
    </row>
    <row r="1148" spans="1:12" x14ac:dyDescent="0.2">
      <c r="A1148" s="40" t="str">
        <f t="shared" si="170"/>
        <v/>
      </c>
      <c r="B1148" s="41" t="str">
        <f t="shared" si="171"/>
        <v/>
      </c>
      <c r="C1148" s="42" t="str">
        <f t="shared" si="172"/>
        <v/>
      </c>
      <c r="D1148" s="43" t="str">
        <f t="shared" si="173"/>
        <v/>
      </c>
      <c r="E1148" s="43" t="str">
        <f t="shared" si="174"/>
        <v/>
      </c>
      <c r="F1148" s="43" t="str">
        <f t="shared" si="175"/>
        <v/>
      </c>
      <c r="G1148" s="44"/>
      <c r="H1148" s="43" t="str">
        <f t="shared" si="176"/>
        <v/>
      </c>
      <c r="I1148" s="43" t="str">
        <f t="shared" si="177"/>
        <v/>
      </c>
      <c r="J1148" s="45" t="str">
        <f t="shared" si="178"/>
        <v/>
      </c>
      <c r="K1148" s="43" t="str">
        <f t="shared" si="179"/>
        <v/>
      </c>
      <c r="L1148" s="43" t="str">
        <f>IF(A1148="","",SUM($K$36:K1148))</f>
        <v/>
      </c>
    </row>
    <row r="1149" spans="1:12" x14ac:dyDescent="0.2">
      <c r="A1149" s="40" t="str">
        <f t="shared" si="170"/>
        <v/>
      </c>
      <c r="B1149" s="41" t="str">
        <f t="shared" si="171"/>
        <v/>
      </c>
      <c r="C1149" s="42" t="str">
        <f t="shared" si="172"/>
        <v/>
      </c>
      <c r="D1149" s="43" t="str">
        <f t="shared" si="173"/>
        <v/>
      </c>
      <c r="E1149" s="43" t="str">
        <f t="shared" si="174"/>
        <v/>
      </c>
      <c r="F1149" s="43" t="str">
        <f t="shared" si="175"/>
        <v/>
      </c>
      <c r="G1149" s="44"/>
      <c r="H1149" s="43" t="str">
        <f t="shared" si="176"/>
        <v/>
      </c>
      <c r="I1149" s="43" t="str">
        <f t="shared" si="177"/>
        <v/>
      </c>
      <c r="J1149" s="45" t="str">
        <f t="shared" si="178"/>
        <v/>
      </c>
      <c r="K1149" s="43" t="str">
        <f t="shared" si="179"/>
        <v/>
      </c>
      <c r="L1149" s="43" t="str">
        <f>IF(A1149="","",SUM($K$36:K1149))</f>
        <v/>
      </c>
    </row>
    <row r="1150" spans="1:12" x14ac:dyDescent="0.2">
      <c r="A1150" s="40" t="str">
        <f t="shared" si="170"/>
        <v/>
      </c>
      <c r="B1150" s="41" t="str">
        <f t="shared" si="171"/>
        <v/>
      </c>
      <c r="C1150" s="42" t="str">
        <f t="shared" si="172"/>
        <v/>
      </c>
      <c r="D1150" s="43" t="str">
        <f t="shared" si="173"/>
        <v/>
      </c>
      <c r="E1150" s="43" t="str">
        <f t="shared" si="174"/>
        <v/>
      </c>
      <c r="F1150" s="43" t="str">
        <f t="shared" si="175"/>
        <v/>
      </c>
      <c r="G1150" s="44"/>
      <c r="H1150" s="43" t="str">
        <f t="shared" si="176"/>
        <v/>
      </c>
      <c r="I1150" s="43" t="str">
        <f t="shared" si="177"/>
        <v/>
      </c>
      <c r="J1150" s="45" t="str">
        <f t="shared" si="178"/>
        <v/>
      </c>
      <c r="K1150" s="43" t="str">
        <f t="shared" si="179"/>
        <v/>
      </c>
      <c r="L1150" s="43" t="str">
        <f>IF(A1150="","",SUM($K$36:K1150))</f>
        <v/>
      </c>
    </row>
    <row r="1151" spans="1:12" x14ac:dyDescent="0.2">
      <c r="A1151" s="40" t="str">
        <f t="shared" si="170"/>
        <v/>
      </c>
      <c r="B1151" s="41" t="str">
        <f t="shared" si="171"/>
        <v/>
      </c>
      <c r="C1151" s="42" t="str">
        <f t="shared" si="172"/>
        <v/>
      </c>
      <c r="D1151" s="43" t="str">
        <f t="shared" si="173"/>
        <v/>
      </c>
      <c r="E1151" s="43" t="str">
        <f t="shared" si="174"/>
        <v/>
      </c>
      <c r="F1151" s="43" t="str">
        <f t="shared" si="175"/>
        <v/>
      </c>
      <c r="G1151" s="44"/>
      <c r="H1151" s="43" t="str">
        <f t="shared" si="176"/>
        <v/>
      </c>
      <c r="I1151" s="43" t="str">
        <f t="shared" si="177"/>
        <v/>
      </c>
      <c r="J1151" s="45" t="str">
        <f t="shared" si="178"/>
        <v/>
      </c>
      <c r="K1151" s="43" t="str">
        <f t="shared" si="179"/>
        <v/>
      </c>
      <c r="L1151" s="43" t="str">
        <f>IF(A1151="","",SUM($K$36:K1151))</f>
        <v/>
      </c>
    </row>
    <row r="1152" spans="1:12" x14ac:dyDescent="0.2">
      <c r="A1152" s="40" t="str">
        <f t="shared" si="170"/>
        <v/>
      </c>
      <c r="B1152" s="41" t="str">
        <f t="shared" si="171"/>
        <v/>
      </c>
      <c r="C1152" s="42" t="str">
        <f t="shared" si="172"/>
        <v/>
      </c>
      <c r="D1152" s="43" t="str">
        <f t="shared" si="173"/>
        <v/>
      </c>
      <c r="E1152" s="43" t="str">
        <f t="shared" si="174"/>
        <v/>
      </c>
      <c r="F1152" s="43" t="str">
        <f t="shared" si="175"/>
        <v/>
      </c>
      <c r="G1152" s="44"/>
      <c r="H1152" s="43" t="str">
        <f t="shared" si="176"/>
        <v/>
      </c>
      <c r="I1152" s="43" t="str">
        <f t="shared" si="177"/>
        <v/>
      </c>
      <c r="J1152" s="45" t="str">
        <f t="shared" si="178"/>
        <v/>
      </c>
      <c r="K1152" s="43" t="str">
        <f t="shared" si="179"/>
        <v/>
      </c>
      <c r="L1152" s="43" t="str">
        <f>IF(A1152="","",SUM($K$36:K1152))</f>
        <v/>
      </c>
    </row>
    <row r="1153" spans="1:12" x14ac:dyDescent="0.2">
      <c r="A1153" s="40" t="str">
        <f t="shared" si="170"/>
        <v/>
      </c>
      <c r="B1153" s="41" t="str">
        <f t="shared" si="171"/>
        <v/>
      </c>
      <c r="C1153" s="42" t="str">
        <f t="shared" si="172"/>
        <v/>
      </c>
      <c r="D1153" s="43" t="str">
        <f t="shared" si="173"/>
        <v/>
      </c>
      <c r="E1153" s="43" t="str">
        <f t="shared" si="174"/>
        <v/>
      </c>
      <c r="F1153" s="43" t="str">
        <f t="shared" si="175"/>
        <v/>
      </c>
      <c r="G1153" s="44"/>
      <c r="H1153" s="43" t="str">
        <f t="shared" si="176"/>
        <v/>
      </c>
      <c r="I1153" s="43" t="str">
        <f t="shared" si="177"/>
        <v/>
      </c>
      <c r="J1153" s="45" t="str">
        <f t="shared" si="178"/>
        <v/>
      </c>
      <c r="K1153" s="43" t="str">
        <f t="shared" si="179"/>
        <v/>
      </c>
      <c r="L1153" s="43" t="str">
        <f>IF(A1153="","",SUM($K$36:K1153))</f>
        <v/>
      </c>
    </row>
    <row r="1154" spans="1:12" x14ac:dyDescent="0.2">
      <c r="A1154" s="40" t="str">
        <f t="shared" si="170"/>
        <v/>
      </c>
      <c r="B1154" s="41" t="str">
        <f t="shared" si="171"/>
        <v/>
      </c>
      <c r="C1154" s="42" t="str">
        <f t="shared" si="172"/>
        <v/>
      </c>
      <c r="D1154" s="43" t="str">
        <f t="shared" si="173"/>
        <v/>
      </c>
      <c r="E1154" s="43" t="str">
        <f t="shared" si="174"/>
        <v/>
      </c>
      <c r="F1154" s="43" t="str">
        <f t="shared" si="175"/>
        <v/>
      </c>
      <c r="G1154" s="44"/>
      <c r="H1154" s="43" t="str">
        <f t="shared" si="176"/>
        <v/>
      </c>
      <c r="I1154" s="43" t="str">
        <f t="shared" si="177"/>
        <v/>
      </c>
      <c r="J1154" s="45" t="str">
        <f t="shared" si="178"/>
        <v/>
      </c>
      <c r="K1154" s="43" t="str">
        <f t="shared" si="179"/>
        <v/>
      </c>
      <c r="L1154" s="43" t="str">
        <f>IF(A1154="","",SUM($K$36:K1154))</f>
        <v/>
      </c>
    </row>
    <row r="1155" spans="1:12" x14ac:dyDescent="0.2">
      <c r="A1155" s="40" t="str">
        <f t="shared" si="170"/>
        <v/>
      </c>
      <c r="B1155" s="41" t="str">
        <f t="shared" si="171"/>
        <v/>
      </c>
      <c r="C1155" s="42" t="str">
        <f t="shared" si="172"/>
        <v/>
      </c>
      <c r="D1155" s="43" t="str">
        <f t="shared" si="173"/>
        <v/>
      </c>
      <c r="E1155" s="43" t="str">
        <f t="shared" si="174"/>
        <v/>
      </c>
      <c r="F1155" s="43" t="str">
        <f t="shared" si="175"/>
        <v/>
      </c>
      <c r="G1155" s="44"/>
      <c r="H1155" s="43" t="str">
        <f t="shared" si="176"/>
        <v/>
      </c>
      <c r="I1155" s="43" t="str">
        <f t="shared" si="177"/>
        <v/>
      </c>
      <c r="J1155" s="45" t="str">
        <f t="shared" si="178"/>
        <v/>
      </c>
      <c r="K1155" s="43" t="str">
        <f t="shared" si="179"/>
        <v/>
      </c>
      <c r="L1155" s="43" t="str">
        <f>IF(A1155="","",SUM($K$36:K1155))</f>
        <v/>
      </c>
    </row>
    <row r="1156" spans="1:12" x14ac:dyDescent="0.2">
      <c r="A1156" s="40" t="str">
        <f t="shared" si="170"/>
        <v/>
      </c>
      <c r="B1156" s="41" t="str">
        <f t="shared" si="171"/>
        <v/>
      </c>
      <c r="C1156" s="42" t="str">
        <f t="shared" si="172"/>
        <v/>
      </c>
      <c r="D1156" s="43" t="str">
        <f t="shared" si="173"/>
        <v/>
      </c>
      <c r="E1156" s="43" t="str">
        <f t="shared" si="174"/>
        <v/>
      </c>
      <c r="F1156" s="43" t="str">
        <f t="shared" si="175"/>
        <v/>
      </c>
      <c r="G1156" s="44"/>
      <c r="H1156" s="43" t="str">
        <f t="shared" si="176"/>
        <v/>
      </c>
      <c r="I1156" s="43" t="str">
        <f t="shared" si="177"/>
        <v/>
      </c>
      <c r="J1156" s="45" t="str">
        <f t="shared" si="178"/>
        <v/>
      </c>
      <c r="K1156" s="43" t="str">
        <f t="shared" si="179"/>
        <v/>
      </c>
      <c r="L1156" s="43" t="str">
        <f>IF(A1156="","",SUM($K$36:K1156))</f>
        <v/>
      </c>
    </row>
    <row r="1157" spans="1:12" x14ac:dyDescent="0.2">
      <c r="A1157" s="40" t="str">
        <f t="shared" si="170"/>
        <v/>
      </c>
      <c r="B1157" s="41" t="str">
        <f t="shared" si="171"/>
        <v/>
      </c>
      <c r="C1157" s="42" t="str">
        <f t="shared" si="172"/>
        <v/>
      </c>
      <c r="D1157" s="43" t="str">
        <f t="shared" si="173"/>
        <v/>
      </c>
      <c r="E1157" s="43" t="str">
        <f t="shared" si="174"/>
        <v/>
      </c>
      <c r="F1157" s="43" t="str">
        <f t="shared" si="175"/>
        <v/>
      </c>
      <c r="G1157" s="44"/>
      <c r="H1157" s="43" t="str">
        <f t="shared" si="176"/>
        <v/>
      </c>
      <c r="I1157" s="43" t="str">
        <f t="shared" si="177"/>
        <v/>
      </c>
      <c r="J1157" s="45" t="str">
        <f t="shared" si="178"/>
        <v/>
      </c>
      <c r="K1157" s="43" t="str">
        <f t="shared" si="179"/>
        <v/>
      </c>
      <c r="L1157" s="43" t="str">
        <f>IF(A1157="","",SUM($K$36:K1157))</f>
        <v/>
      </c>
    </row>
    <row r="1158" spans="1:12" x14ac:dyDescent="0.2">
      <c r="A1158" s="40" t="str">
        <f t="shared" si="170"/>
        <v/>
      </c>
      <c r="B1158" s="41" t="str">
        <f t="shared" si="171"/>
        <v/>
      </c>
      <c r="C1158" s="42" t="str">
        <f t="shared" si="172"/>
        <v/>
      </c>
      <c r="D1158" s="43" t="str">
        <f t="shared" si="173"/>
        <v/>
      </c>
      <c r="E1158" s="43" t="str">
        <f t="shared" si="174"/>
        <v/>
      </c>
      <c r="F1158" s="43" t="str">
        <f t="shared" si="175"/>
        <v/>
      </c>
      <c r="G1158" s="44"/>
      <c r="H1158" s="43" t="str">
        <f t="shared" si="176"/>
        <v/>
      </c>
      <c r="I1158" s="43" t="str">
        <f t="shared" si="177"/>
        <v/>
      </c>
      <c r="J1158" s="45" t="str">
        <f t="shared" si="178"/>
        <v/>
      </c>
      <c r="K1158" s="43" t="str">
        <f t="shared" si="179"/>
        <v/>
      </c>
      <c r="L1158" s="43" t="str">
        <f>IF(A1158="","",SUM($K$36:K1158))</f>
        <v/>
      </c>
    </row>
    <row r="1159" spans="1:12" x14ac:dyDescent="0.2">
      <c r="A1159" s="40" t="str">
        <f t="shared" si="170"/>
        <v/>
      </c>
      <c r="B1159" s="41" t="str">
        <f t="shared" si="171"/>
        <v/>
      </c>
      <c r="C1159" s="42" t="str">
        <f t="shared" si="172"/>
        <v/>
      </c>
      <c r="D1159" s="43" t="str">
        <f t="shared" si="173"/>
        <v/>
      </c>
      <c r="E1159" s="43" t="str">
        <f t="shared" si="174"/>
        <v/>
      </c>
      <c r="F1159" s="43" t="str">
        <f t="shared" si="175"/>
        <v/>
      </c>
      <c r="G1159" s="44"/>
      <c r="H1159" s="43" t="str">
        <f t="shared" si="176"/>
        <v/>
      </c>
      <c r="I1159" s="43" t="str">
        <f t="shared" si="177"/>
        <v/>
      </c>
      <c r="J1159" s="45" t="str">
        <f t="shared" si="178"/>
        <v/>
      </c>
      <c r="K1159" s="43" t="str">
        <f t="shared" si="179"/>
        <v/>
      </c>
      <c r="L1159" s="43" t="str">
        <f>IF(A1159="","",SUM($K$36:K1159))</f>
        <v/>
      </c>
    </row>
    <row r="1160" spans="1:12" x14ac:dyDescent="0.2">
      <c r="A1160" s="40" t="str">
        <f t="shared" si="170"/>
        <v/>
      </c>
      <c r="B1160" s="41" t="str">
        <f t="shared" si="171"/>
        <v/>
      </c>
      <c r="C1160" s="42" t="str">
        <f t="shared" si="172"/>
        <v/>
      </c>
      <c r="D1160" s="43" t="str">
        <f t="shared" si="173"/>
        <v/>
      </c>
      <c r="E1160" s="43" t="str">
        <f t="shared" si="174"/>
        <v/>
      </c>
      <c r="F1160" s="43" t="str">
        <f t="shared" si="175"/>
        <v/>
      </c>
      <c r="G1160" s="44"/>
      <c r="H1160" s="43" t="str">
        <f t="shared" si="176"/>
        <v/>
      </c>
      <c r="I1160" s="43" t="str">
        <f t="shared" si="177"/>
        <v/>
      </c>
      <c r="J1160" s="45" t="str">
        <f t="shared" si="178"/>
        <v/>
      </c>
      <c r="K1160" s="43" t="str">
        <f t="shared" si="179"/>
        <v/>
      </c>
      <c r="L1160" s="43" t="str">
        <f>IF(A1160="","",SUM($K$36:K1160))</f>
        <v/>
      </c>
    </row>
    <row r="1161" spans="1:12" x14ac:dyDescent="0.2">
      <c r="A1161" s="40" t="str">
        <f t="shared" si="170"/>
        <v/>
      </c>
      <c r="B1161" s="41" t="str">
        <f t="shared" si="171"/>
        <v/>
      </c>
      <c r="C1161" s="42" t="str">
        <f t="shared" si="172"/>
        <v/>
      </c>
      <c r="D1161" s="43" t="str">
        <f t="shared" si="173"/>
        <v/>
      </c>
      <c r="E1161" s="43" t="str">
        <f t="shared" si="174"/>
        <v/>
      </c>
      <c r="F1161" s="43" t="str">
        <f t="shared" si="175"/>
        <v/>
      </c>
      <c r="G1161" s="44"/>
      <c r="H1161" s="43" t="str">
        <f t="shared" si="176"/>
        <v/>
      </c>
      <c r="I1161" s="43" t="str">
        <f t="shared" si="177"/>
        <v/>
      </c>
      <c r="J1161" s="45" t="str">
        <f t="shared" si="178"/>
        <v/>
      </c>
      <c r="K1161" s="43" t="str">
        <f t="shared" si="179"/>
        <v/>
      </c>
      <c r="L1161" s="43" t="str">
        <f>IF(A1161="","",SUM($K$36:K1161))</f>
        <v/>
      </c>
    </row>
    <row r="1162" spans="1:12" x14ac:dyDescent="0.2">
      <c r="A1162" s="40" t="str">
        <f t="shared" si="170"/>
        <v/>
      </c>
      <c r="B1162" s="41" t="str">
        <f t="shared" si="171"/>
        <v/>
      </c>
      <c r="C1162" s="42" t="str">
        <f t="shared" si="172"/>
        <v/>
      </c>
      <c r="D1162" s="43" t="str">
        <f t="shared" si="173"/>
        <v/>
      </c>
      <c r="E1162" s="43" t="str">
        <f t="shared" si="174"/>
        <v/>
      </c>
      <c r="F1162" s="43" t="str">
        <f t="shared" si="175"/>
        <v/>
      </c>
      <c r="G1162" s="44"/>
      <c r="H1162" s="43" t="str">
        <f t="shared" si="176"/>
        <v/>
      </c>
      <c r="I1162" s="43" t="str">
        <f t="shared" si="177"/>
        <v/>
      </c>
      <c r="J1162" s="45" t="str">
        <f t="shared" si="178"/>
        <v/>
      </c>
      <c r="K1162" s="43" t="str">
        <f t="shared" si="179"/>
        <v/>
      </c>
      <c r="L1162" s="43" t="str">
        <f>IF(A1162="","",SUM($K$36:K1162))</f>
        <v/>
      </c>
    </row>
    <row r="1163" spans="1:12" x14ac:dyDescent="0.2">
      <c r="A1163" s="40" t="str">
        <f t="shared" si="170"/>
        <v/>
      </c>
      <c r="B1163" s="41" t="str">
        <f t="shared" si="171"/>
        <v/>
      </c>
      <c r="C1163" s="42" t="str">
        <f t="shared" si="172"/>
        <v/>
      </c>
      <c r="D1163" s="43" t="str">
        <f t="shared" si="173"/>
        <v/>
      </c>
      <c r="E1163" s="43" t="str">
        <f t="shared" si="174"/>
        <v/>
      </c>
      <c r="F1163" s="43" t="str">
        <f t="shared" si="175"/>
        <v/>
      </c>
      <c r="G1163" s="44"/>
      <c r="H1163" s="43" t="str">
        <f t="shared" si="176"/>
        <v/>
      </c>
      <c r="I1163" s="43" t="str">
        <f t="shared" si="177"/>
        <v/>
      </c>
      <c r="J1163" s="45" t="str">
        <f t="shared" si="178"/>
        <v/>
      </c>
      <c r="K1163" s="43" t="str">
        <f t="shared" si="179"/>
        <v/>
      </c>
      <c r="L1163" s="43" t="str">
        <f>IF(A1163="","",SUM($K$36:K1163))</f>
        <v/>
      </c>
    </row>
    <row r="1164" spans="1:12" x14ac:dyDescent="0.2">
      <c r="A1164" s="40" t="str">
        <f t="shared" si="170"/>
        <v/>
      </c>
      <c r="B1164" s="41" t="str">
        <f t="shared" si="171"/>
        <v/>
      </c>
      <c r="C1164" s="42" t="str">
        <f t="shared" si="172"/>
        <v/>
      </c>
      <c r="D1164" s="43" t="str">
        <f t="shared" si="173"/>
        <v/>
      </c>
      <c r="E1164" s="43" t="str">
        <f t="shared" si="174"/>
        <v/>
      </c>
      <c r="F1164" s="43" t="str">
        <f t="shared" si="175"/>
        <v/>
      </c>
      <c r="G1164" s="44"/>
      <c r="H1164" s="43" t="str">
        <f t="shared" si="176"/>
        <v/>
      </c>
      <c r="I1164" s="43" t="str">
        <f t="shared" si="177"/>
        <v/>
      </c>
      <c r="J1164" s="45" t="str">
        <f t="shared" si="178"/>
        <v/>
      </c>
      <c r="K1164" s="43" t="str">
        <f t="shared" si="179"/>
        <v/>
      </c>
      <c r="L1164" s="43" t="str">
        <f>IF(A1164="","",SUM($K$36:K1164))</f>
        <v/>
      </c>
    </row>
    <row r="1165" spans="1:12" x14ac:dyDescent="0.2">
      <c r="A1165" s="40" t="str">
        <f t="shared" si="170"/>
        <v/>
      </c>
      <c r="B1165" s="41" t="str">
        <f t="shared" si="171"/>
        <v/>
      </c>
      <c r="C1165" s="42" t="str">
        <f t="shared" si="172"/>
        <v/>
      </c>
      <c r="D1165" s="43" t="str">
        <f t="shared" si="173"/>
        <v/>
      </c>
      <c r="E1165" s="43" t="str">
        <f t="shared" si="174"/>
        <v/>
      </c>
      <c r="F1165" s="43" t="str">
        <f t="shared" si="175"/>
        <v/>
      </c>
      <c r="G1165" s="44"/>
      <c r="H1165" s="43" t="str">
        <f t="shared" si="176"/>
        <v/>
      </c>
      <c r="I1165" s="43" t="str">
        <f t="shared" si="177"/>
        <v/>
      </c>
      <c r="J1165" s="45" t="str">
        <f t="shared" si="178"/>
        <v/>
      </c>
      <c r="K1165" s="43" t="str">
        <f t="shared" si="179"/>
        <v/>
      </c>
      <c r="L1165" s="43" t="str">
        <f>IF(A1165="","",SUM($K$36:K1165))</f>
        <v/>
      </c>
    </row>
    <row r="1166" spans="1:12" x14ac:dyDescent="0.2">
      <c r="A1166" s="40" t="str">
        <f t="shared" si="170"/>
        <v/>
      </c>
      <c r="B1166" s="41" t="str">
        <f t="shared" si="171"/>
        <v/>
      </c>
      <c r="C1166" s="42" t="str">
        <f t="shared" si="172"/>
        <v/>
      </c>
      <c r="D1166" s="43" t="str">
        <f t="shared" si="173"/>
        <v/>
      </c>
      <c r="E1166" s="43" t="str">
        <f t="shared" si="174"/>
        <v/>
      </c>
      <c r="F1166" s="43" t="str">
        <f t="shared" si="175"/>
        <v/>
      </c>
      <c r="G1166" s="44"/>
      <c r="H1166" s="43" t="str">
        <f t="shared" si="176"/>
        <v/>
      </c>
      <c r="I1166" s="43" t="str">
        <f t="shared" si="177"/>
        <v/>
      </c>
      <c r="J1166" s="45" t="str">
        <f t="shared" si="178"/>
        <v/>
      </c>
      <c r="K1166" s="43" t="str">
        <f t="shared" si="179"/>
        <v/>
      </c>
      <c r="L1166" s="43" t="str">
        <f>IF(A1166="","",SUM($K$36:K1166))</f>
        <v/>
      </c>
    </row>
    <row r="1167" spans="1:12" x14ac:dyDescent="0.2">
      <c r="A1167" s="40" t="str">
        <f t="shared" si="170"/>
        <v/>
      </c>
      <c r="B1167" s="41" t="str">
        <f t="shared" si="171"/>
        <v/>
      </c>
      <c r="C1167" s="42" t="str">
        <f t="shared" si="172"/>
        <v/>
      </c>
      <c r="D1167" s="43" t="str">
        <f t="shared" si="173"/>
        <v/>
      </c>
      <c r="E1167" s="43" t="str">
        <f t="shared" si="174"/>
        <v/>
      </c>
      <c r="F1167" s="43" t="str">
        <f t="shared" si="175"/>
        <v/>
      </c>
      <c r="G1167" s="44"/>
      <c r="H1167" s="43" t="str">
        <f t="shared" si="176"/>
        <v/>
      </c>
      <c r="I1167" s="43" t="str">
        <f t="shared" si="177"/>
        <v/>
      </c>
      <c r="J1167" s="45" t="str">
        <f t="shared" si="178"/>
        <v/>
      </c>
      <c r="K1167" s="43" t="str">
        <f t="shared" si="179"/>
        <v/>
      </c>
      <c r="L1167" s="43" t="str">
        <f>IF(A1167="","",SUM($K$36:K1167))</f>
        <v/>
      </c>
    </row>
    <row r="1168" spans="1:12" x14ac:dyDescent="0.2">
      <c r="A1168" s="40" t="str">
        <f t="shared" si="170"/>
        <v/>
      </c>
      <c r="B1168" s="41" t="str">
        <f t="shared" si="171"/>
        <v/>
      </c>
      <c r="C1168" s="42" t="str">
        <f t="shared" si="172"/>
        <v/>
      </c>
      <c r="D1168" s="43" t="str">
        <f t="shared" si="173"/>
        <v/>
      </c>
      <c r="E1168" s="43" t="str">
        <f t="shared" si="174"/>
        <v/>
      </c>
      <c r="F1168" s="43" t="str">
        <f t="shared" si="175"/>
        <v/>
      </c>
      <c r="G1168" s="44"/>
      <c r="H1168" s="43" t="str">
        <f t="shared" si="176"/>
        <v/>
      </c>
      <c r="I1168" s="43" t="str">
        <f t="shared" si="177"/>
        <v/>
      </c>
      <c r="J1168" s="45" t="str">
        <f t="shared" si="178"/>
        <v/>
      </c>
      <c r="K1168" s="43" t="str">
        <f t="shared" si="179"/>
        <v/>
      </c>
      <c r="L1168" s="43" t="str">
        <f>IF(A1168="","",SUM($K$36:K1168))</f>
        <v/>
      </c>
    </row>
    <row r="1169" spans="1:12" x14ac:dyDescent="0.2">
      <c r="A1169" s="40" t="str">
        <f t="shared" si="170"/>
        <v/>
      </c>
      <c r="B1169" s="41" t="str">
        <f t="shared" si="171"/>
        <v/>
      </c>
      <c r="C1169" s="42" t="str">
        <f t="shared" si="172"/>
        <v/>
      </c>
      <c r="D1169" s="43" t="str">
        <f t="shared" si="173"/>
        <v/>
      </c>
      <c r="E1169" s="43" t="str">
        <f t="shared" si="174"/>
        <v/>
      </c>
      <c r="F1169" s="43" t="str">
        <f t="shared" si="175"/>
        <v/>
      </c>
      <c r="G1169" s="44"/>
      <c r="H1169" s="43" t="str">
        <f t="shared" si="176"/>
        <v/>
      </c>
      <c r="I1169" s="43" t="str">
        <f t="shared" si="177"/>
        <v/>
      </c>
      <c r="J1169" s="45" t="str">
        <f t="shared" si="178"/>
        <v/>
      </c>
      <c r="K1169" s="43" t="str">
        <f t="shared" si="179"/>
        <v/>
      </c>
      <c r="L1169" s="43" t="str">
        <f>IF(A1169="","",SUM($K$36:K1169))</f>
        <v/>
      </c>
    </row>
    <row r="1170" spans="1:12" x14ac:dyDescent="0.2">
      <c r="A1170" s="40" t="str">
        <f t="shared" si="170"/>
        <v/>
      </c>
      <c r="B1170" s="41" t="str">
        <f t="shared" si="171"/>
        <v/>
      </c>
      <c r="C1170" s="42" t="str">
        <f t="shared" si="172"/>
        <v/>
      </c>
      <c r="D1170" s="43" t="str">
        <f t="shared" si="173"/>
        <v/>
      </c>
      <c r="E1170" s="43" t="str">
        <f t="shared" si="174"/>
        <v/>
      </c>
      <c r="F1170" s="43" t="str">
        <f t="shared" si="175"/>
        <v/>
      </c>
      <c r="G1170" s="44"/>
      <c r="H1170" s="43" t="str">
        <f t="shared" si="176"/>
        <v/>
      </c>
      <c r="I1170" s="43" t="str">
        <f t="shared" si="177"/>
        <v/>
      </c>
      <c r="J1170" s="45" t="str">
        <f t="shared" si="178"/>
        <v/>
      </c>
      <c r="K1170" s="43" t="str">
        <f t="shared" si="179"/>
        <v/>
      </c>
      <c r="L1170" s="43" t="str">
        <f>IF(A1170="","",SUM($K$36:K1170))</f>
        <v/>
      </c>
    </row>
    <row r="1171" spans="1:12" x14ac:dyDescent="0.2">
      <c r="A1171" s="40" t="str">
        <f t="shared" si="170"/>
        <v/>
      </c>
      <c r="B1171" s="41" t="str">
        <f t="shared" si="171"/>
        <v/>
      </c>
      <c r="C1171" s="42" t="str">
        <f t="shared" si="172"/>
        <v/>
      </c>
      <c r="D1171" s="43" t="str">
        <f t="shared" si="173"/>
        <v/>
      </c>
      <c r="E1171" s="43" t="str">
        <f t="shared" si="174"/>
        <v/>
      </c>
      <c r="F1171" s="43" t="str">
        <f t="shared" si="175"/>
        <v/>
      </c>
      <c r="G1171" s="44"/>
      <c r="H1171" s="43" t="str">
        <f t="shared" si="176"/>
        <v/>
      </c>
      <c r="I1171" s="43" t="str">
        <f t="shared" si="177"/>
        <v/>
      </c>
      <c r="J1171" s="45" t="str">
        <f t="shared" si="178"/>
        <v/>
      </c>
      <c r="K1171" s="43" t="str">
        <f t="shared" si="179"/>
        <v/>
      </c>
      <c r="L1171" s="43" t="str">
        <f>IF(A1171="","",SUM($K$36:K1171))</f>
        <v/>
      </c>
    </row>
    <row r="1172" spans="1:12" x14ac:dyDescent="0.2">
      <c r="A1172" s="40" t="str">
        <f t="shared" si="170"/>
        <v/>
      </c>
      <c r="B1172" s="41" t="str">
        <f t="shared" si="171"/>
        <v/>
      </c>
      <c r="C1172" s="42" t="str">
        <f t="shared" si="172"/>
        <v/>
      </c>
      <c r="D1172" s="43" t="str">
        <f t="shared" si="173"/>
        <v/>
      </c>
      <c r="E1172" s="43" t="str">
        <f t="shared" si="174"/>
        <v/>
      </c>
      <c r="F1172" s="43" t="str">
        <f t="shared" si="175"/>
        <v/>
      </c>
      <c r="G1172" s="44"/>
      <c r="H1172" s="43" t="str">
        <f t="shared" si="176"/>
        <v/>
      </c>
      <c r="I1172" s="43" t="str">
        <f t="shared" si="177"/>
        <v/>
      </c>
      <c r="J1172" s="45" t="str">
        <f t="shared" si="178"/>
        <v/>
      </c>
      <c r="K1172" s="43" t="str">
        <f t="shared" si="179"/>
        <v/>
      </c>
      <c r="L1172" s="43" t="str">
        <f>IF(A1172="","",SUM($K$36:K1172))</f>
        <v/>
      </c>
    </row>
    <row r="1173" spans="1:12" x14ac:dyDescent="0.2">
      <c r="A1173" s="40" t="str">
        <f t="shared" si="170"/>
        <v/>
      </c>
      <c r="B1173" s="41" t="str">
        <f t="shared" si="171"/>
        <v/>
      </c>
      <c r="C1173" s="42" t="str">
        <f t="shared" si="172"/>
        <v/>
      </c>
      <c r="D1173" s="43" t="str">
        <f t="shared" si="173"/>
        <v/>
      </c>
      <c r="E1173" s="43" t="str">
        <f t="shared" si="174"/>
        <v/>
      </c>
      <c r="F1173" s="43" t="str">
        <f t="shared" si="175"/>
        <v/>
      </c>
      <c r="G1173" s="44"/>
      <c r="H1173" s="43" t="str">
        <f t="shared" si="176"/>
        <v/>
      </c>
      <c r="I1173" s="43" t="str">
        <f t="shared" si="177"/>
        <v/>
      </c>
      <c r="J1173" s="45" t="str">
        <f t="shared" si="178"/>
        <v/>
      </c>
      <c r="K1173" s="43" t="str">
        <f t="shared" si="179"/>
        <v/>
      </c>
      <c r="L1173" s="43" t="str">
        <f>IF(A1173="","",SUM($K$36:K1173))</f>
        <v/>
      </c>
    </row>
    <row r="1174" spans="1:12" x14ac:dyDescent="0.2">
      <c r="A1174" s="40" t="str">
        <f t="shared" si="170"/>
        <v/>
      </c>
      <c r="B1174" s="41" t="str">
        <f t="shared" si="171"/>
        <v/>
      </c>
      <c r="C1174" s="42" t="str">
        <f t="shared" si="172"/>
        <v/>
      </c>
      <c r="D1174" s="43" t="str">
        <f t="shared" si="173"/>
        <v/>
      </c>
      <c r="E1174" s="43" t="str">
        <f t="shared" si="174"/>
        <v/>
      </c>
      <c r="F1174" s="43" t="str">
        <f t="shared" si="175"/>
        <v/>
      </c>
      <c r="G1174" s="44"/>
      <c r="H1174" s="43" t="str">
        <f t="shared" si="176"/>
        <v/>
      </c>
      <c r="I1174" s="43" t="str">
        <f t="shared" si="177"/>
        <v/>
      </c>
      <c r="J1174" s="45" t="str">
        <f t="shared" si="178"/>
        <v/>
      </c>
      <c r="K1174" s="43" t="str">
        <f t="shared" si="179"/>
        <v/>
      </c>
      <c r="L1174" s="43" t="str">
        <f>IF(A1174="","",SUM($K$36:K1174))</f>
        <v/>
      </c>
    </row>
    <row r="1175" spans="1:12" x14ac:dyDescent="0.2">
      <c r="A1175" s="40" t="str">
        <f t="shared" si="170"/>
        <v/>
      </c>
      <c r="B1175" s="41" t="str">
        <f t="shared" si="171"/>
        <v/>
      </c>
      <c r="C1175" s="42" t="str">
        <f t="shared" si="172"/>
        <v/>
      </c>
      <c r="D1175" s="43" t="str">
        <f t="shared" si="173"/>
        <v/>
      </c>
      <c r="E1175" s="43" t="str">
        <f t="shared" si="174"/>
        <v/>
      </c>
      <c r="F1175" s="43" t="str">
        <f t="shared" si="175"/>
        <v/>
      </c>
      <c r="G1175" s="44"/>
      <c r="H1175" s="43" t="str">
        <f t="shared" si="176"/>
        <v/>
      </c>
      <c r="I1175" s="43" t="str">
        <f t="shared" si="177"/>
        <v/>
      </c>
      <c r="J1175" s="45" t="str">
        <f t="shared" si="178"/>
        <v/>
      </c>
      <c r="K1175" s="43" t="str">
        <f t="shared" si="179"/>
        <v/>
      </c>
      <c r="L1175" s="43" t="str">
        <f>IF(A1175="","",SUM($K$36:K1175))</f>
        <v/>
      </c>
    </row>
    <row r="1176" spans="1:12" x14ac:dyDescent="0.2">
      <c r="A1176" s="40" t="str">
        <f t="shared" si="170"/>
        <v/>
      </c>
      <c r="B1176" s="41" t="str">
        <f t="shared" si="171"/>
        <v/>
      </c>
      <c r="C1176" s="42" t="str">
        <f t="shared" si="172"/>
        <v/>
      </c>
      <c r="D1176" s="43" t="str">
        <f t="shared" si="173"/>
        <v/>
      </c>
      <c r="E1176" s="43" t="str">
        <f t="shared" si="174"/>
        <v/>
      </c>
      <c r="F1176" s="43" t="str">
        <f t="shared" si="175"/>
        <v/>
      </c>
      <c r="G1176" s="44"/>
      <c r="H1176" s="43" t="str">
        <f t="shared" si="176"/>
        <v/>
      </c>
      <c r="I1176" s="43" t="str">
        <f t="shared" si="177"/>
        <v/>
      </c>
      <c r="J1176" s="45" t="str">
        <f t="shared" si="178"/>
        <v/>
      </c>
      <c r="K1176" s="43" t="str">
        <f t="shared" si="179"/>
        <v/>
      </c>
      <c r="L1176" s="43" t="str">
        <f>IF(A1176="","",SUM($K$36:K1176))</f>
        <v/>
      </c>
    </row>
    <row r="1177" spans="1:12" x14ac:dyDescent="0.2">
      <c r="A1177" s="40" t="str">
        <f t="shared" si="170"/>
        <v/>
      </c>
      <c r="B1177" s="41" t="str">
        <f t="shared" si="171"/>
        <v/>
      </c>
      <c r="C1177" s="42" t="str">
        <f t="shared" si="172"/>
        <v/>
      </c>
      <c r="D1177" s="43" t="str">
        <f t="shared" si="173"/>
        <v/>
      </c>
      <c r="E1177" s="43" t="str">
        <f t="shared" si="174"/>
        <v/>
      </c>
      <c r="F1177" s="43" t="str">
        <f t="shared" si="175"/>
        <v/>
      </c>
      <c r="G1177" s="44"/>
      <c r="H1177" s="43" t="str">
        <f t="shared" si="176"/>
        <v/>
      </c>
      <c r="I1177" s="43" t="str">
        <f t="shared" si="177"/>
        <v/>
      </c>
      <c r="J1177" s="45" t="str">
        <f t="shared" si="178"/>
        <v/>
      </c>
      <c r="K1177" s="43" t="str">
        <f t="shared" si="179"/>
        <v/>
      </c>
      <c r="L1177" s="43" t="str">
        <f>IF(A1177="","",SUM($K$36:K1177))</f>
        <v/>
      </c>
    </row>
    <row r="1178" spans="1:12" x14ac:dyDescent="0.2">
      <c r="A1178" s="40" t="str">
        <f t="shared" si="170"/>
        <v/>
      </c>
      <c r="B1178" s="41" t="str">
        <f t="shared" si="171"/>
        <v/>
      </c>
      <c r="C1178" s="42" t="str">
        <f t="shared" si="172"/>
        <v/>
      </c>
      <c r="D1178" s="43" t="str">
        <f t="shared" si="173"/>
        <v/>
      </c>
      <c r="E1178" s="43" t="str">
        <f t="shared" si="174"/>
        <v/>
      </c>
      <c r="F1178" s="43" t="str">
        <f t="shared" si="175"/>
        <v/>
      </c>
      <c r="G1178" s="44"/>
      <c r="H1178" s="43" t="str">
        <f t="shared" si="176"/>
        <v/>
      </c>
      <c r="I1178" s="43" t="str">
        <f t="shared" si="177"/>
        <v/>
      </c>
      <c r="J1178" s="45" t="str">
        <f t="shared" si="178"/>
        <v/>
      </c>
      <c r="K1178" s="43" t="str">
        <f t="shared" si="179"/>
        <v/>
      </c>
      <c r="L1178" s="43" t="str">
        <f>IF(A1178="","",SUM($K$36:K1178))</f>
        <v/>
      </c>
    </row>
    <row r="1179" spans="1:12" x14ac:dyDescent="0.2">
      <c r="A1179" s="40" t="str">
        <f t="shared" si="170"/>
        <v/>
      </c>
      <c r="B1179" s="41" t="str">
        <f t="shared" si="171"/>
        <v/>
      </c>
      <c r="C1179" s="42" t="str">
        <f t="shared" si="172"/>
        <v/>
      </c>
      <c r="D1179" s="43" t="str">
        <f t="shared" si="173"/>
        <v/>
      </c>
      <c r="E1179" s="43" t="str">
        <f t="shared" si="174"/>
        <v/>
      </c>
      <c r="F1179" s="43" t="str">
        <f t="shared" si="175"/>
        <v/>
      </c>
      <c r="G1179" s="44"/>
      <c r="H1179" s="43" t="str">
        <f t="shared" si="176"/>
        <v/>
      </c>
      <c r="I1179" s="43" t="str">
        <f t="shared" si="177"/>
        <v/>
      </c>
      <c r="J1179" s="45" t="str">
        <f t="shared" si="178"/>
        <v/>
      </c>
      <c r="K1179" s="43" t="str">
        <f t="shared" si="179"/>
        <v/>
      </c>
      <c r="L1179" s="43" t="str">
        <f>IF(A1179="","",SUM($K$36:K1179))</f>
        <v/>
      </c>
    </row>
    <row r="1180" spans="1:12" x14ac:dyDescent="0.2">
      <c r="A1180" s="40" t="str">
        <f t="shared" si="170"/>
        <v/>
      </c>
      <c r="B1180" s="41" t="str">
        <f t="shared" si="171"/>
        <v/>
      </c>
      <c r="C1180" s="42" t="str">
        <f t="shared" si="172"/>
        <v/>
      </c>
      <c r="D1180" s="43" t="str">
        <f t="shared" si="173"/>
        <v/>
      </c>
      <c r="E1180" s="43" t="str">
        <f t="shared" si="174"/>
        <v/>
      </c>
      <c r="F1180" s="43" t="str">
        <f t="shared" si="175"/>
        <v/>
      </c>
      <c r="G1180" s="44"/>
      <c r="H1180" s="43" t="str">
        <f t="shared" si="176"/>
        <v/>
      </c>
      <c r="I1180" s="43" t="str">
        <f t="shared" si="177"/>
        <v/>
      </c>
      <c r="J1180" s="45" t="str">
        <f t="shared" si="178"/>
        <v/>
      </c>
      <c r="K1180" s="43" t="str">
        <f t="shared" si="179"/>
        <v/>
      </c>
      <c r="L1180" s="43" t="str">
        <f>IF(A1180="","",SUM($K$36:K1180))</f>
        <v/>
      </c>
    </row>
    <row r="1181" spans="1:12" x14ac:dyDescent="0.2">
      <c r="A1181" s="40" t="str">
        <f t="shared" si="170"/>
        <v/>
      </c>
      <c r="B1181" s="41" t="str">
        <f t="shared" si="171"/>
        <v/>
      </c>
      <c r="C1181" s="42" t="str">
        <f t="shared" si="172"/>
        <v/>
      </c>
      <c r="D1181" s="43" t="str">
        <f t="shared" si="173"/>
        <v/>
      </c>
      <c r="E1181" s="43" t="str">
        <f t="shared" si="174"/>
        <v/>
      </c>
      <c r="F1181" s="43" t="str">
        <f t="shared" si="175"/>
        <v/>
      </c>
      <c r="G1181" s="44"/>
      <c r="H1181" s="43" t="str">
        <f t="shared" si="176"/>
        <v/>
      </c>
      <c r="I1181" s="43" t="str">
        <f t="shared" si="177"/>
        <v/>
      </c>
      <c r="J1181" s="45" t="str">
        <f t="shared" si="178"/>
        <v/>
      </c>
      <c r="K1181" s="43" t="str">
        <f t="shared" si="179"/>
        <v/>
      </c>
      <c r="L1181" s="43" t="str">
        <f>IF(A1181="","",SUM($K$36:K1181))</f>
        <v/>
      </c>
    </row>
    <row r="1182" spans="1:12" x14ac:dyDescent="0.2">
      <c r="A1182" s="40" t="str">
        <f t="shared" si="170"/>
        <v/>
      </c>
      <c r="B1182" s="41" t="str">
        <f t="shared" si="171"/>
        <v/>
      </c>
      <c r="C1182" s="42" t="str">
        <f t="shared" si="172"/>
        <v/>
      </c>
      <c r="D1182" s="43" t="str">
        <f t="shared" si="173"/>
        <v/>
      </c>
      <c r="E1182" s="43" t="str">
        <f t="shared" si="174"/>
        <v/>
      </c>
      <c r="F1182" s="43" t="str">
        <f t="shared" si="175"/>
        <v/>
      </c>
      <c r="G1182" s="44"/>
      <c r="H1182" s="43" t="str">
        <f t="shared" si="176"/>
        <v/>
      </c>
      <c r="I1182" s="43" t="str">
        <f t="shared" si="177"/>
        <v/>
      </c>
      <c r="J1182" s="45" t="str">
        <f t="shared" si="178"/>
        <v/>
      </c>
      <c r="K1182" s="43" t="str">
        <f t="shared" si="179"/>
        <v/>
      </c>
      <c r="L1182" s="43" t="str">
        <f>IF(A1182="","",SUM($K$36:K1182))</f>
        <v/>
      </c>
    </row>
    <row r="1183" spans="1:12" x14ac:dyDescent="0.2">
      <c r="A1183" s="40" t="str">
        <f t="shared" si="170"/>
        <v/>
      </c>
      <c r="B1183" s="41" t="str">
        <f t="shared" si="171"/>
        <v/>
      </c>
      <c r="C1183" s="42" t="str">
        <f t="shared" si="172"/>
        <v/>
      </c>
      <c r="D1183" s="43" t="str">
        <f t="shared" si="173"/>
        <v/>
      </c>
      <c r="E1183" s="43" t="str">
        <f t="shared" si="174"/>
        <v/>
      </c>
      <c r="F1183" s="43" t="str">
        <f t="shared" si="175"/>
        <v/>
      </c>
      <c r="G1183" s="44"/>
      <c r="H1183" s="43" t="str">
        <f t="shared" si="176"/>
        <v/>
      </c>
      <c r="I1183" s="43" t="str">
        <f t="shared" si="177"/>
        <v/>
      </c>
      <c r="J1183" s="45" t="str">
        <f t="shared" si="178"/>
        <v/>
      </c>
      <c r="K1183" s="43" t="str">
        <f t="shared" si="179"/>
        <v/>
      </c>
      <c r="L1183" s="43" t="str">
        <f>IF(A1183="","",SUM($K$36:K1183))</f>
        <v/>
      </c>
    </row>
    <row r="1184" spans="1:12" x14ac:dyDescent="0.2">
      <c r="A1184" s="40" t="str">
        <f t="shared" si="170"/>
        <v/>
      </c>
      <c r="B1184" s="41" t="str">
        <f t="shared" si="171"/>
        <v/>
      </c>
      <c r="C1184" s="42" t="str">
        <f t="shared" si="172"/>
        <v/>
      </c>
      <c r="D1184" s="43" t="str">
        <f t="shared" si="173"/>
        <v/>
      </c>
      <c r="E1184" s="43" t="str">
        <f t="shared" si="174"/>
        <v/>
      </c>
      <c r="F1184" s="43" t="str">
        <f t="shared" si="175"/>
        <v/>
      </c>
      <c r="G1184" s="44"/>
      <c r="H1184" s="43" t="str">
        <f t="shared" si="176"/>
        <v/>
      </c>
      <c r="I1184" s="43" t="str">
        <f t="shared" si="177"/>
        <v/>
      </c>
      <c r="J1184" s="45" t="str">
        <f t="shared" si="178"/>
        <v/>
      </c>
      <c r="K1184" s="43" t="str">
        <f t="shared" si="179"/>
        <v/>
      </c>
      <c r="L1184" s="43" t="str">
        <f>IF(A1184="","",SUM($K$36:K1184))</f>
        <v/>
      </c>
    </row>
    <row r="1185" spans="1:12" x14ac:dyDescent="0.2">
      <c r="A1185" s="40" t="str">
        <f t="shared" si="170"/>
        <v/>
      </c>
      <c r="B1185" s="41" t="str">
        <f t="shared" si="171"/>
        <v/>
      </c>
      <c r="C1185" s="42" t="str">
        <f t="shared" si="172"/>
        <v/>
      </c>
      <c r="D1185" s="43" t="str">
        <f t="shared" si="173"/>
        <v/>
      </c>
      <c r="E1185" s="43" t="str">
        <f t="shared" si="174"/>
        <v/>
      </c>
      <c r="F1185" s="43" t="str">
        <f t="shared" si="175"/>
        <v/>
      </c>
      <c r="G1185" s="44"/>
      <c r="H1185" s="43" t="str">
        <f t="shared" si="176"/>
        <v/>
      </c>
      <c r="I1185" s="43" t="str">
        <f t="shared" si="177"/>
        <v/>
      </c>
      <c r="J1185" s="45" t="str">
        <f t="shared" si="178"/>
        <v/>
      </c>
      <c r="K1185" s="43" t="str">
        <f t="shared" si="179"/>
        <v/>
      </c>
      <c r="L1185" s="43" t="str">
        <f>IF(A1185="","",SUM($K$36:K1185))</f>
        <v/>
      </c>
    </row>
    <row r="1186" spans="1:12" x14ac:dyDescent="0.2">
      <c r="A1186" s="40" t="str">
        <f t="shared" si="170"/>
        <v/>
      </c>
      <c r="B1186" s="41" t="str">
        <f t="shared" si="171"/>
        <v/>
      </c>
      <c r="C1186" s="42" t="str">
        <f t="shared" si="172"/>
        <v/>
      </c>
      <c r="D1186" s="43" t="str">
        <f t="shared" si="173"/>
        <v/>
      </c>
      <c r="E1186" s="43" t="str">
        <f t="shared" si="174"/>
        <v/>
      </c>
      <c r="F1186" s="43" t="str">
        <f t="shared" si="175"/>
        <v/>
      </c>
      <c r="G1186" s="44"/>
      <c r="H1186" s="43" t="str">
        <f t="shared" si="176"/>
        <v/>
      </c>
      <c r="I1186" s="43" t="str">
        <f t="shared" si="177"/>
        <v/>
      </c>
      <c r="J1186" s="45" t="str">
        <f t="shared" si="178"/>
        <v/>
      </c>
      <c r="K1186" s="43" t="str">
        <f t="shared" si="179"/>
        <v/>
      </c>
      <c r="L1186" s="43" t="str">
        <f>IF(A1186="","",SUM($K$36:K1186))</f>
        <v/>
      </c>
    </row>
    <row r="1187" spans="1:12" x14ac:dyDescent="0.2">
      <c r="A1187" s="40" t="str">
        <f t="shared" si="170"/>
        <v/>
      </c>
      <c r="B1187" s="41" t="str">
        <f t="shared" si="171"/>
        <v/>
      </c>
      <c r="C1187" s="42" t="str">
        <f t="shared" si="172"/>
        <v/>
      </c>
      <c r="D1187" s="43" t="str">
        <f t="shared" si="173"/>
        <v/>
      </c>
      <c r="E1187" s="43" t="str">
        <f t="shared" si="174"/>
        <v/>
      </c>
      <c r="F1187" s="43" t="str">
        <f t="shared" si="175"/>
        <v/>
      </c>
      <c r="G1187" s="44"/>
      <c r="H1187" s="43" t="str">
        <f t="shared" si="176"/>
        <v/>
      </c>
      <c r="I1187" s="43" t="str">
        <f t="shared" si="177"/>
        <v/>
      </c>
      <c r="J1187" s="45" t="str">
        <f t="shared" si="178"/>
        <v/>
      </c>
      <c r="K1187" s="43" t="str">
        <f t="shared" si="179"/>
        <v/>
      </c>
      <c r="L1187" s="43" t="str">
        <f>IF(A1187="","",SUM($K$36:K1187))</f>
        <v/>
      </c>
    </row>
    <row r="1188" spans="1:12" x14ac:dyDescent="0.2">
      <c r="A1188" s="40" t="str">
        <f t="shared" ref="A1188:A1251" si="180">IF(I1187="","",IF(OR(A1187&gt;=nper,ROUND(I1187,2)&lt;=0),"",A1187+1))</f>
        <v/>
      </c>
      <c r="B1188" s="41" t="str">
        <f t="shared" ref="B1188:B1251" si="181">IF(A1188="","",IF(OR(periods_per_year=26,periods_per_year=52),IF(periods_per_year=26,IF(A1188=1,fpdate,B1187+14),IF(periods_per_year=52,IF(A1188=1,fpdate,B1187+7),"n/a")),IF(periods_per_year=24,DATE(YEAR(fpdate),MONTH(fpdate)+(A1188-1)/2+IF(AND(DAY(fpdate)&gt;=15,MOD(A1188,2)=0),1,0),IF(MOD(A1188,2)=0,IF(DAY(fpdate)&gt;=15,DAY(fpdate)-14,DAY(fpdate)+14),DAY(fpdate))),IF(DAY(DATE(YEAR(fpdate),MONTH(fpdate)+A1188-1,DAY(fpdate)))&lt;&gt;DAY(fpdate),DATE(YEAR(fpdate),MONTH(fpdate)+A1188,0),DATE(YEAR(fpdate),MONTH(fpdate)+A1188-1,DAY(fpdate))))))</f>
        <v/>
      </c>
      <c r="C1188" s="42" t="str">
        <f t="shared" ref="C1188:C1251" si="182">IF(A1188="","",IF(variable,IF(A1188&lt;$L$6*periods_per_year,start_rate,IF($L$10&gt;=0,MIN($L$7,start_rate+$L$10*ROUNDUP((A1188-$L$6*periods_per_year)/$L$9,0)),MAX($L$8,start_rate+$L$10*ROUNDUP((A1188-$L$6*periods_per_year)/$L$9,0)))),start_rate))</f>
        <v/>
      </c>
      <c r="D1188" s="43" t="str">
        <f t="shared" ref="D1188:D1251" si="183">IF(A1188="","",ROUND((((1+C1188/CP)^(CP/periods_per_year))-1)*I1187,2))</f>
        <v/>
      </c>
      <c r="E1188" s="43" t="str">
        <f t="shared" ref="E1188:E1251" si="184">IF(A1188="","",IF(A1188=nper,I1187+D1188,MIN(I1187+D1188,IF(C1188=C1187,E1187,IF($D$10="Acc Bi-Weekly",ROUND((-PMT(((1+C1188/CP)^(CP/12))-1,(nper-A1188+1)*12/26,I1187))/2,2),IF($D$10="Acc Weekly",ROUND((-PMT(((1+C1188/CP)^(CP/12))-1,(nper-A1188+1)*12/52,I1187))/4,2),ROUND(-PMT(((1+C1188/CP)^(CP/periods_per_year))-1,nper-A1188+1,I1187),2)))))))</f>
        <v/>
      </c>
      <c r="F1188" s="43" t="str">
        <f t="shared" ref="F1188:F1251" si="185">IF(A1188="","",IF(I1187&lt;=E1188,0,IF(IF(MOD(A1188,int)=0,$D$20,0)+E1188&gt;=I1187+D1188,I1187+D1188-E1188,IF(MOD(A1188,int)=0,$D$20,0)+IF(IF(MOD(A1188,int)=0,$D$20,0)+IF(MOD(A1188-$D$23,periods_per_year)=0,$D$22,0)+E1188&lt;I1187+D1188,IF(MOD(A1188-$D$23,periods_per_year)=0,$D$22,0),I1187+D1188-IF(MOD(A1188,int)=0,$D$20,0)-E1188))))</f>
        <v/>
      </c>
      <c r="G1188" s="44"/>
      <c r="H1188" s="43" t="str">
        <f t="shared" ref="H1188:H1251" si="186">IF(A1188="","",E1188-D1188+G1188+IF(F1188="",0,F1188))</f>
        <v/>
      </c>
      <c r="I1188" s="43" t="str">
        <f t="shared" ref="I1188:I1251" si="187">IF(A1188="","",I1187-H1188)</f>
        <v/>
      </c>
      <c r="J1188" s="45" t="str">
        <f t="shared" ref="J1188:J1251" si="188">IF(A1188="","",IF(MOD(A1188,periods_per_year)=0,A1188/periods_per_year,""))</f>
        <v/>
      </c>
      <c r="K1188" s="43" t="str">
        <f t="shared" ref="K1188:K1251" si="189">IF(A1188="","",$L$28*D1188)</f>
        <v/>
      </c>
      <c r="L1188" s="43" t="str">
        <f>IF(A1188="","",SUM($K$36:K1188))</f>
        <v/>
      </c>
    </row>
    <row r="1189" spans="1:12" x14ac:dyDescent="0.2">
      <c r="A1189" s="40" t="str">
        <f t="shared" si="180"/>
        <v/>
      </c>
      <c r="B1189" s="41" t="str">
        <f t="shared" si="181"/>
        <v/>
      </c>
      <c r="C1189" s="42" t="str">
        <f t="shared" si="182"/>
        <v/>
      </c>
      <c r="D1189" s="43" t="str">
        <f t="shared" si="183"/>
        <v/>
      </c>
      <c r="E1189" s="43" t="str">
        <f t="shared" si="184"/>
        <v/>
      </c>
      <c r="F1189" s="43" t="str">
        <f t="shared" si="185"/>
        <v/>
      </c>
      <c r="G1189" s="44"/>
      <c r="H1189" s="43" t="str">
        <f t="shared" si="186"/>
        <v/>
      </c>
      <c r="I1189" s="43" t="str">
        <f t="shared" si="187"/>
        <v/>
      </c>
      <c r="J1189" s="45" t="str">
        <f t="shared" si="188"/>
        <v/>
      </c>
      <c r="K1189" s="43" t="str">
        <f t="shared" si="189"/>
        <v/>
      </c>
      <c r="L1189" s="43" t="str">
        <f>IF(A1189="","",SUM($K$36:K1189))</f>
        <v/>
      </c>
    </row>
    <row r="1190" spans="1:12" x14ac:dyDescent="0.2">
      <c r="A1190" s="40" t="str">
        <f t="shared" si="180"/>
        <v/>
      </c>
      <c r="B1190" s="41" t="str">
        <f t="shared" si="181"/>
        <v/>
      </c>
      <c r="C1190" s="42" t="str">
        <f t="shared" si="182"/>
        <v/>
      </c>
      <c r="D1190" s="43" t="str">
        <f t="shared" si="183"/>
        <v/>
      </c>
      <c r="E1190" s="43" t="str">
        <f t="shared" si="184"/>
        <v/>
      </c>
      <c r="F1190" s="43" t="str">
        <f t="shared" si="185"/>
        <v/>
      </c>
      <c r="G1190" s="44"/>
      <c r="H1190" s="43" t="str">
        <f t="shared" si="186"/>
        <v/>
      </c>
      <c r="I1190" s="43" t="str">
        <f t="shared" si="187"/>
        <v/>
      </c>
      <c r="J1190" s="45" t="str">
        <f t="shared" si="188"/>
        <v/>
      </c>
      <c r="K1190" s="43" t="str">
        <f t="shared" si="189"/>
        <v/>
      </c>
      <c r="L1190" s="43" t="str">
        <f>IF(A1190="","",SUM($K$36:K1190))</f>
        <v/>
      </c>
    </row>
    <row r="1191" spans="1:12" x14ac:dyDescent="0.2">
      <c r="A1191" s="40" t="str">
        <f t="shared" si="180"/>
        <v/>
      </c>
      <c r="B1191" s="41" t="str">
        <f t="shared" si="181"/>
        <v/>
      </c>
      <c r="C1191" s="42" t="str">
        <f t="shared" si="182"/>
        <v/>
      </c>
      <c r="D1191" s="43" t="str">
        <f t="shared" si="183"/>
        <v/>
      </c>
      <c r="E1191" s="43" t="str">
        <f t="shared" si="184"/>
        <v/>
      </c>
      <c r="F1191" s="43" t="str">
        <f t="shared" si="185"/>
        <v/>
      </c>
      <c r="G1191" s="44"/>
      <c r="H1191" s="43" t="str">
        <f t="shared" si="186"/>
        <v/>
      </c>
      <c r="I1191" s="43" t="str">
        <f t="shared" si="187"/>
        <v/>
      </c>
      <c r="J1191" s="45" t="str">
        <f t="shared" si="188"/>
        <v/>
      </c>
      <c r="K1191" s="43" t="str">
        <f t="shared" si="189"/>
        <v/>
      </c>
      <c r="L1191" s="43" t="str">
        <f>IF(A1191="","",SUM($K$36:K1191))</f>
        <v/>
      </c>
    </row>
    <row r="1192" spans="1:12" x14ac:dyDescent="0.2">
      <c r="A1192" s="40" t="str">
        <f t="shared" si="180"/>
        <v/>
      </c>
      <c r="B1192" s="41" t="str">
        <f t="shared" si="181"/>
        <v/>
      </c>
      <c r="C1192" s="42" t="str">
        <f t="shared" si="182"/>
        <v/>
      </c>
      <c r="D1192" s="43" t="str">
        <f t="shared" si="183"/>
        <v/>
      </c>
      <c r="E1192" s="43" t="str">
        <f t="shared" si="184"/>
        <v/>
      </c>
      <c r="F1192" s="43" t="str">
        <f t="shared" si="185"/>
        <v/>
      </c>
      <c r="G1192" s="44"/>
      <c r="H1192" s="43" t="str">
        <f t="shared" si="186"/>
        <v/>
      </c>
      <c r="I1192" s="43" t="str">
        <f t="shared" si="187"/>
        <v/>
      </c>
      <c r="J1192" s="45" t="str">
        <f t="shared" si="188"/>
        <v/>
      </c>
      <c r="K1192" s="43" t="str">
        <f t="shared" si="189"/>
        <v/>
      </c>
      <c r="L1192" s="43" t="str">
        <f>IF(A1192="","",SUM($K$36:K1192))</f>
        <v/>
      </c>
    </row>
    <row r="1193" spans="1:12" x14ac:dyDescent="0.2">
      <c r="A1193" s="40" t="str">
        <f t="shared" si="180"/>
        <v/>
      </c>
      <c r="B1193" s="41" t="str">
        <f t="shared" si="181"/>
        <v/>
      </c>
      <c r="C1193" s="42" t="str">
        <f t="shared" si="182"/>
        <v/>
      </c>
      <c r="D1193" s="43" t="str">
        <f t="shared" si="183"/>
        <v/>
      </c>
      <c r="E1193" s="43" t="str">
        <f t="shared" si="184"/>
        <v/>
      </c>
      <c r="F1193" s="43" t="str">
        <f t="shared" si="185"/>
        <v/>
      </c>
      <c r="G1193" s="44"/>
      <c r="H1193" s="43" t="str">
        <f t="shared" si="186"/>
        <v/>
      </c>
      <c r="I1193" s="43" t="str">
        <f t="shared" si="187"/>
        <v/>
      </c>
      <c r="J1193" s="45" t="str">
        <f t="shared" si="188"/>
        <v/>
      </c>
      <c r="K1193" s="43" t="str">
        <f t="shared" si="189"/>
        <v/>
      </c>
      <c r="L1193" s="43" t="str">
        <f>IF(A1193="","",SUM($K$36:K1193))</f>
        <v/>
      </c>
    </row>
    <row r="1194" spans="1:12" x14ac:dyDescent="0.2">
      <c r="A1194" s="40" t="str">
        <f t="shared" si="180"/>
        <v/>
      </c>
      <c r="B1194" s="41" t="str">
        <f t="shared" si="181"/>
        <v/>
      </c>
      <c r="C1194" s="42" t="str">
        <f t="shared" si="182"/>
        <v/>
      </c>
      <c r="D1194" s="43" t="str">
        <f t="shared" si="183"/>
        <v/>
      </c>
      <c r="E1194" s="43" t="str">
        <f t="shared" si="184"/>
        <v/>
      </c>
      <c r="F1194" s="43" t="str">
        <f t="shared" si="185"/>
        <v/>
      </c>
      <c r="G1194" s="44"/>
      <c r="H1194" s="43" t="str">
        <f t="shared" si="186"/>
        <v/>
      </c>
      <c r="I1194" s="43" t="str">
        <f t="shared" si="187"/>
        <v/>
      </c>
      <c r="J1194" s="45" t="str">
        <f t="shared" si="188"/>
        <v/>
      </c>
      <c r="K1194" s="43" t="str">
        <f t="shared" si="189"/>
        <v/>
      </c>
      <c r="L1194" s="43" t="str">
        <f>IF(A1194="","",SUM($K$36:K1194))</f>
        <v/>
      </c>
    </row>
    <row r="1195" spans="1:12" x14ac:dyDescent="0.2">
      <c r="A1195" s="40" t="str">
        <f t="shared" si="180"/>
        <v/>
      </c>
      <c r="B1195" s="41" t="str">
        <f t="shared" si="181"/>
        <v/>
      </c>
      <c r="C1195" s="42" t="str">
        <f t="shared" si="182"/>
        <v/>
      </c>
      <c r="D1195" s="43" t="str">
        <f t="shared" si="183"/>
        <v/>
      </c>
      <c r="E1195" s="43" t="str">
        <f t="shared" si="184"/>
        <v/>
      </c>
      <c r="F1195" s="43" t="str">
        <f t="shared" si="185"/>
        <v/>
      </c>
      <c r="G1195" s="44"/>
      <c r="H1195" s="43" t="str">
        <f t="shared" si="186"/>
        <v/>
      </c>
      <c r="I1195" s="43" t="str">
        <f t="shared" si="187"/>
        <v/>
      </c>
      <c r="J1195" s="45" t="str">
        <f t="shared" si="188"/>
        <v/>
      </c>
      <c r="K1195" s="43" t="str">
        <f t="shared" si="189"/>
        <v/>
      </c>
      <c r="L1195" s="43" t="str">
        <f>IF(A1195="","",SUM($K$36:K1195))</f>
        <v/>
      </c>
    </row>
    <row r="1196" spans="1:12" x14ac:dyDescent="0.2">
      <c r="A1196" s="40" t="str">
        <f t="shared" si="180"/>
        <v/>
      </c>
      <c r="B1196" s="41" t="str">
        <f t="shared" si="181"/>
        <v/>
      </c>
      <c r="C1196" s="42" t="str">
        <f t="shared" si="182"/>
        <v/>
      </c>
      <c r="D1196" s="43" t="str">
        <f t="shared" si="183"/>
        <v/>
      </c>
      <c r="E1196" s="43" t="str">
        <f t="shared" si="184"/>
        <v/>
      </c>
      <c r="F1196" s="43" t="str">
        <f t="shared" si="185"/>
        <v/>
      </c>
      <c r="G1196" s="44"/>
      <c r="H1196" s="43" t="str">
        <f t="shared" si="186"/>
        <v/>
      </c>
      <c r="I1196" s="43" t="str">
        <f t="shared" si="187"/>
        <v/>
      </c>
      <c r="J1196" s="45" t="str">
        <f t="shared" si="188"/>
        <v/>
      </c>
      <c r="K1196" s="43" t="str">
        <f t="shared" si="189"/>
        <v/>
      </c>
      <c r="L1196" s="43" t="str">
        <f>IF(A1196="","",SUM($K$36:K1196))</f>
        <v/>
      </c>
    </row>
    <row r="1197" spans="1:12" x14ac:dyDescent="0.2">
      <c r="A1197" s="40" t="str">
        <f t="shared" si="180"/>
        <v/>
      </c>
      <c r="B1197" s="41" t="str">
        <f t="shared" si="181"/>
        <v/>
      </c>
      <c r="C1197" s="42" t="str">
        <f t="shared" si="182"/>
        <v/>
      </c>
      <c r="D1197" s="43" t="str">
        <f t="shared" si="183"/>
        <v/>
      </c>
      <c r="E1197" s="43" t="str">
        <f t="shared" si="184"/>
        <v/>
      </c>
      <c r="F1197" s="43" t="str">
        <f t="shared" si="185"/>
        <v/>
      </c>
      <c r="G1197" s="44"/>
      <c r="H1197" s="43" t="str">
        <f t="shared" si="186"/>
        <v/>
      </c>
      <c r="I1197" s="43" t="str">
        <f t="shared" si="187"/>
        <v/>
      </c>
      <c r="J1197" s="45" t="str">
        <f t="shared" si="188"/>
        <v/>
      </c>
      <c r="K1197" s="43" t="str">
        <f t="shared" si="189"/>
        <v/>
      </c>
      <c r="L1197" s="43" t="str">
        <f>IF(A1197="","",SUM($K$36:K1197))</f>
        <v/>
      </c>
    </row>
    <row r="1198" spans="1:12" x14ac:dyDescent="0.2">
      <c r="A1198" s="40" t="str">
        <f t="shared" si="180"/>
        <v/>
      </c>
      <c r="B1198" s="41" t="str">
        <f t="shared" si="181"/>
        <v/>
      </c>
      <c r="C1198" s="42" t="str">
        <f t="shared" si="182"/>
        <v/>
      </c>
      <c r="D1198" s="43" t="str">
        <f t="shared" si="183"/>
        <v/>
      </c>
      <c r="E1198" s="43" t="str">
        <f t="shared" si="184"/>
        <v/>
      </c>
      <c r="F1198" s="43" t="str">
        <f t="shared" si="185"/>
        <v/>
      </c>
      <c r="G1198" s="44"/>
      <c r="H1198" s="43" t="str">
        <f t="shared" si="186"/>
        <v/>
      </c>
      <c r="I1198" s="43" t="str">
        <f t="shared" si="187"/>
        <v/>
      </c>
      <c r="J1198" s="45" t="str">
        <f t="shared" si="188"/>
        <v/>
      </c>
      <c r="K1198" s="43" t="str">
        <f t="shared" si="189"/>
        <v/>
      </c>
      <c r="L1198" s="43" t="str">
        <f>IF(A1198="","",SUM($K$36:K1198))</f>
        <v/>
      </c>
    </row>
    <row r="1199" spans="1:12" x14ac:dyDescent="0.2">
      <c r="A1199" s="40" t="str">
        <f t="shared" si="180"/>
        <v/>
      </c>
      <c r="B1199" s="41" t="str">
        <f t="shared" si="181"/>
        <v/>
      </c>
      <c r="C1199" s="42" t="str">
        <f t="shared" si="182"/>
        <v/>
      </c>
      <c r="D1199" s="43" t="str">
        <f t="shared" si="183"/>
        <v/>
      </c>
      <c r="E1199" s="43" t="str">
        <f t="shared" si="184"/>
        <v/>
      </c>
      <c r="F1199" s="43" t="str">
        <f t="shared" si="185"/>
        <v/>
      </c>
      <c r="G1199" s="44"/>
      <c r="H1199" s="43" t="str">
        <f t="shared" si="186"/>
        <v/>
      </c>
      <c r="I1199" s="43" t="str">
        <f t="shared" si="187"/>
        <v/>
      </c>
      <c r="J1199" s="45" t="str">
        <f t="shared" si="188"/>
        <v/>
      </c>
      <c r="K1199" s="43" t="str">
        <f t="shared" si="189"/>
        <v/>
      </c>
      <c r="L1199" s="43" t="str">
        <f>IF(A1199="","",SUM($K$36:K1199))</f>
        <v/>
      </c>
    </row>
    <row r="1200" spans="1:12" x14ac:dyDescent="0.2">
      <c r="A1200" s="40" t="str">
        <f t="shared" si="180"/>
        <v/>
      </c>
      <c r="B1200" s="41" t="str">
        <f t="shared" si="181"/>
        <v/>
      </c>
      <c r="C1200" s="42" t="str">
        <f t="shared" si="182"/>
        <v/>
      </c>
      <c r="D1200" s="43" t="str">
        <f t="shared" si="183"/>
        <v/>
      </c>
      <c r="E1200" s="43" t="str">
        <f t="shared" si="184"/>
        <v/>
      </c>
      <c r="F1200" s="43" t="str">
        <f t="shared" si="185"/>
        <v/>
      </c>
      <c r="G1200" s="44"/>
      <c r="H1200" s="43" t="str">
        <f t="shared" si="186"/>
        <v/>
      </c>
      <c r="I1200" s="43" t="str">
        <f t="shared" si="187"/>
        <v/>
      </c>
      <c r="J1200" s="45" t="str">
        <f t="shared" si="188"/>
        <v/>
      </c>
      <c r="K1200" s="43" t="str">
        <f t="shared" si="189"/>
        <v/>
      </c>
      <c r="L1200" s="43" t="str">
        <f>IF(A1200="","",SUM($K$36:K1200))</f>
        <v/>
      </c>
    </row>
    <row r="1201" spans="1:12" x14ac:dyDescent="0.2">
      <c r="A1201" s="40" t="str">
        <f t="shared" si="180"/>
        <v/>
      </c>
      <c r="B1201" s="41" t="str">
        <f t="shared" si="181"/>
        <v/>
      </c>
      <c r="C1201" s="42" t="str">
        <f t="shared" si="182"/>
        <v/>
      </c>
      <c r="D1201" s="43" t="str">
        <f t="shared" si="183"/>
        <v/>
      </c>
      <c r="E1201" s="43" t="str">
        <f t="shared" si="184"/>
        <v/>
      </c>
      <c r="F1201" s="43" t="str">
        <f t="shared" si="185"/>
        <v/>
      </c>
      <c r="G1201" s="44"/>
      <c r="H1201" s="43" t="str">
        <f t="shared" si="186"/>
        <v/>
      </c>
      <c r="I1201" s="43" t="str">
        <f t="shared" si="187"/>
        <v/>
      </c>
      <c r="J1201" s="45" t="str">
        <f t="shared" si="188"/>
        <v/>
      </c>
      <c r="K1201" s="43" t="str">
        <f t="shared" si="189"/>
        <v/>
      </c>
      <c r="L1201" s="43" t="str">
        <f>IF(A1201="","",SUM($K$36:K1201))</f>
        <v/>
      </c>
    </row>
    <row r="1202" spans="1:12" x14ac:dyDescent="0.2">
      <c r="A1202" s="40" t="str">
        <f t="shared" si="180"/>
        <v/>
      </c>
      <c r="B1202" s="41" t="str">
        <f t="shared" si="181"/>
        <v/>
      </c>
      <c r="C1202" s="42" t="str">
        <f t="shared" si="182"/>
        <v/>
      </c>
      <c r="D1202" s="43" t="str">
        <f t="shared" si="183"/>
        <v/>
      </c>
      <c r="E1202" s="43" t="str">
        <f t="shared" si="184"/>
        <v/>
      </c>
      <c r="F1202" s="43" t="str">
        <f t="shared" si="185"/>
        <v/>
      </c>
      <c r="G1202" s="44"/>
      <c r="H1202" s="43" t="str">
        <f t="shared" si="186"/>
        <v/>
      </c>
      <c r="I1202" s="43" t="str">
        <f t="shared" si="187"/>
        <v/>
      </c>
      <c r="J1202" s="45" t="str">
        <f t="shared" si="188"/>
        <v/>
      </c>
      <c r="K1202" s="43" t="str">
        <f t="shared" si="189"/>
        <v/>
      </c>
      <c r="L1202" s="43" t="str">
        <f>IF(A1202="","",SUM($K$36:K1202))</f>
        <v/>
      </c>
    </row>
    <row r="1203" spans="1:12" x14ac:dyDescent="0.2">
      <c r="A1203" s="40" t="str">
        <f t="shared" si="180"/>
        <v/>
      </c>
      <c r="B1203" s="41" t="str">
        <f t="shared" si="181"/>
        <v/>
      </c>
      <c r="C1203" s="42" t="str">
        <f t="shared" si="182"/>
        <v/>
      </c>
      <c r="D1203" s="43" t="str">
        <f t="shared" si="183"/>
        <v/>
      </c>
      <c r="E1203" s="43" t="str">
        <f t="shared" si="184"/>
        <v/>
      </c>
      <c r="F1203" s="43" t="str">
        <f t="shared" si="185"/>
        <v/>
      </c>
      <c r="G1203" s="44"/>
      <c r="H1203" s="43" t="str">
        <f t="shared" si="186"/>
        <v/>
      </c>
      <c r="I1203" s="43" t="str">
        <f t="shared" si="187"/>
        <v/>
      </c>
      <c r="J1203" s="45" t="str">
        <f t="shared" si="188"/>
        <v/>
      </c>
      <c r="K1203" s="43" t="str">
        <f t="shared" si="189"/>
        <v/>
      </c>
      <c r="L1203" s="43" t="str">
        <f>IF(A1203="","",SUM($K$36:K1203))</f>
        <v/>
      </c>
    </row>
    <row r="1204" spans="1:12" x14ac:dyDescent="0.2">
      <c r="A1204" s="40" t="str">
        <f t="shared" si="180"/>
        <v/>
      </c>
      <c r="B1204" s="41" t="str">
        <f t="shared" si="181"/>
        <v/>
      </c>
      <c r="C1204" s="42" t="str">
        <f t="shared" si="182"/>
        <v/>
      </c>
      <c r="D1204" s="43" t="str">
        <f t="shared" si="183"/>
        <v/>
      </c>
      <c r="E1204" s="43" t="str">
        <f t="shared" si="184"/>
        <v/>
      </c>
      <c r="F1204" s="43" t="str">
        <f t="shared" si="185"/>
        <v/>
      </c>
      <c r="G1204" s="44"/>
      <c r="H1204" s="43" t="str">
        <f t="shared" si="186"/>
        <v/>
      </c>
      <c r="I1204" s="43" t="str">
        <f t="shared" si="187"/>
        <v/>
      </c>
      <c r="J1204" s="45" t="str">
        <f t="shared" si="188"/>
        <v/>
      </c>
      <c r="K1204" s="43" t="str">
        <f t="shared" si="189"/>
        <v/>
      </c>
      <c r="L1204" s="43" t="str">
        <f>IF(A1204="","",SUM($K$36:K1204))</f>
        <v/>
      </c>
    </row>
    <row r="1205" spans="1:12" x14ac:dyDescent="0.2">
      <c r="A1205" s="40" t="str">
        <f t="shared" si="180"/>
        <v/>
      </c>
      <c r="B1205" s="41" t="str">
        <f t="shared" si="181"/>
        <v/>
      </c>
      <c r="C1205" s="42" t="str">
        <f t="shared" si="182"/>
        <v/>
      </c>
      <c r="D1205" s="43" t="str">
        <f t="shared" si="183"/>
        <v/>
      </c>
      <c r="E1205" s="43" t="str">
        <f t="shared" si="184"/>
        <v/>
      </c>
      <c r="F1205" s="43" t="str">
        <f t="shared" si="185"/>
        <v/>
      </c>
      <c r="G1205" s="44"/>
      <c r="H1205" s="43" t="str">
        <f t="shared" si="186"/>
        <v/>
      </c>
      <c r="I1205" s="43" t="str">
        <f t="shared" si="187"/>
        <v/>
      </c>
      <c r="J1205" s="45" t="str">
        <f t="shared" si="188"/>
        <v/>
      </c>
      <c r="K1205" s="43" t="str">
        <f t="shared" si="189"/>
        <v/>
      </c>
      <c r="L1205" s="43" t="str">
        <f>IF(A1205="","",SUM($K$36:K1205))</f>
        <v/>
      </c>
    </row>
    <row r="1206" spans="1:12" x14ac:dyDescent="0.2">
      <c r="A1206" s="40" t="str">
        <f t="shared" si="180"/>
        <v/>
      </c>
      <c r="B1206" s="41" t="str">
        <f t="shared" si="181"/>
        <v/>
      </c>
      <c r="C1206" s="42" t="str">
        <f t="shared" si="182"/>
        <v/>
      </c>
      <c r="D1206" s="43" t="str">
        <f t="shared" si="183"/>
        <v/>
      </c>
      <c r="E1206" s="43" t="str">
        <f t="shared" si="184"/>
        <v/>
      </c>
      <c r="F1206" s="43" t="str">
        <f t="shared" si="185"/>
        <v/>
      </c>
      <c r="G1206" s="44"/>
      <c r="H1206" s="43" t="str">
        <f t="shared" si="186"/>
        <v/>
      </c>
      <c r="I1206" s="43" t="str">
        <f t="shared" si="187"/>
        <v/>
      </c>
      <c r="J1206" s="45" t="str">
        <f t="shared" si="188"/>
        <v/>
      </c>
      <c r="K1206" s="43" t="str">
        <f t="shared" si="189"/>
        <v/>
      </c>
      <c r="L1206" s="43" t="str">
        <f>IF(A1206="","",SUM($K$36:K1206))</f>
        <v/>
      </c>
    </row>
    <row r="1207" spans="1:12" x14ac:dyDescent="0.2">
      <c r="A1207" s="40" t="str">
        <f t="shared" si="180"/>
        <v/>
      </c>
      <c r="B1207" s="41" t="str">
        <f t="shared" si="181"/>
        <v/>
      </c>
      <c r="C1207" s="42" t="str">
        <f t="shared" si="182"/>
        <v/>
      </c>
      <c r="D1207" s="43" t="str">
        <f t="shared" si="183"/>
        <v/>
      </c>
      <c r="E1207" s="43" t="str">
        <f t="shared" si="184"/>
        <v/>
      </c>
      <c r="F1207" s="43" t="str">
        <f t="shared" si="185"/>
        <v/>
      </c>
      <c r="G1207" s="44"/>
      <c r="H1207" s="43" t="str">
        <f t="shared" si="186"/>
        <v/>
      </c>
      <c r="I1207" s="43" t="str">
        <f t="shared" si="187"/>
        <v/>
      </c>
      <c r="J1207" s="45" t="str">
        <f t="shared" si="188"/>
        <v/>
      </c>
      <c r="K1207" s="43" t="str">
        <f t="shared" si="189"/>
        <v/>
      </c>
      <c r="L1207" s="43" t="str">
        <f>IF(A1207="","",SUM($K$36:K1207))</f>
        <v/>
      </c>
    </row>
    <row r="1208" spans="1:12" x14ac:dyDescent="0.2">
      <c r="A1208" s="40" t="str">
        <f t="shared" si="180"/>
        <v/>
      </c>
      <c r="B1208" s="41" t="str">
        <f t="shared" si="181"/>
        <v/>
      </c>
      <c r="C1208" s="42" t="str">
        <f t="shared" si="182"/>
        <v/>
      </c>
      <c r="D1208" s="43" t="str">
        <f t="shared" si="183"/>
        <v/>
      </c>
      <c r="E1208" s="43" t="str">
        <f t="shared" si="184"/>
        <v/>
      </c>
      <c r="F1208" s="43" t="str">
        <f t="shared" si="185"/>
        <v/>
      </c>
      <c r="G1208" s="44"/>
      <c r="H1208" s="43" t="str">
        <f t="shared" si="186"/>
        <v/>
      </c>
      <c r="I1208" s="43" t="str">
        <f t="shared" si="187"/>
        <v/>
      </c>
      <c r="J1208" s="45" t="str">
        <f t="shared" si="188"/>
        <v/>
      </c>
      <c r="K1208" s="43" t="str">
        <f t="shared" si="189"/>
        <v/>
      </c>
      <c r="L1208" s="43" t="str">
        <f>IF(A1208="","",SUM($K$36:K1208))</f>
        <v/>
      </c>
    </row>
    <row r="1209" spans="1:12" x14ac:dyDescent="0.2">
      <c r="A1209" s="40" t="str">
        <f t="shared" si="180"/>
        <v/>
      </c>
      <c r="B1209" s="41" t="str">
        <f t="shared" si="181"/>
        <v/>
      </c>
      <c r="C1209" s="42" t="str">
        <f t="shared" si="182"/>
        <v/>
      </c>
      <c r="D1209" s="43" t="str">
        <f t="shared" si="183"/>
        <v/>
      </c>
      <c r="E1209" s="43" t="str">
        <f t="shared" si="184"/>
        <v/>
      </c>
      <c r="F1209" s="43" t="str">
        <f t="shared" si="185"/>
        <v/>
      </c>
      <c r="G1209" s="44"/>
      <c r="H1209" s="43" t="str">
        <f t="shared" si="186"/>
        <v/>
      </c>
      <c r="I1209" s="43" t="str">
        <f t="shared" si="187"/>
        <v/>
      </c>
      <c r="J1209" s="45" t="str">
        <f t="shared" si="188"/>
        <v/>
      </c>
      <c r="K1209" s="43" t="str">
        <f t="shared" si="189"/>
        <v/>
      </c>
      <c r="L1209" s="43" t="str">
        <f>IF(A1209="","",SUM($K$36:K1209))</f>
        <v/>
      </c>
    </row>
    <row r="1210" spans="1:12" x14ac:dyDescent="0.2">
      <c r="A1210" s="40" t="str">
        <f t="shared" si="180"/>
        <v/>
      </c>
      <c r="B1210" s="41" t="str">
        <f t="shared" si="181"/>
        <v/>
      </c>
      <c r="C1210" s="42" t="str">
        <f t="shared" si="182"/>
        <v/>
      </c>
      <c r="D1210" s="43" t="str">
        <f t="shared" si="183"/>
        <v/>
      </c>
      <c r="E1210" s="43" t="str">
        <f t="shared" si="184"/>
        <v/>
      </c>
      <c r="F1210" s="43" t="str">
        <f t="shared" si="185"/>
        <v/>
      </c>
      <c r="G1210" s="44"/>
      <c r="H1210" s="43" t="str">
        <f t="shared" si="186"/>
        <v/>
      </c>
      <c r="I1210" s="43" t="str">
        <f t="shared" si="187"/>
        <v/>
      </c>
      <c r="J1210" s="45" t="str">
        <f t="shared" si="188"/>
        <v/>
      </c>
      <c r="K1210" s="43" t="str">
        <f t="shared" si="189"/>
        <v/>
      </c>
      <c r="L1210" s="43" t="str">
        <f>IF(A1210="","",SUM($K$36:K1210))</f>
        <v/>
      </c>
    </row>
    <row r="1211" spans="1:12" x14ac:dyDescent="0.2">
      <c r="A1211" s="40" t="str">
        <f t="shared" si="180"/>
        <v/>
      </c>
      <c r="B1211" s="41" t="str">
        <f t="shared" si="181"/>
        <v/>
      </c>
      <c r="C1211" s="42" t="str">
        <f t="shared" si="182"/>
        <v/>
      </c>
      <c r="D1211" s="43" t="str">
        <f t="shared" si="183"/>
        <v/>
      </c>
      <c r="E1211" s="43" t="str">
        <f t="shared" si="184"/>
        <v/>
      </c>
      <c r="F1211" s="43" t="str">
        <f t="shared" si="185"/>
        <v/>
      </c>
      <c r="G1211" s="44"/>
      <c r="H1211" s="43" t="str">
        <f t="shared" si="186"/>
        <v/>
      </c>
      <c r="I1211" s="43" t="str">
        <f t="shared" si="187"/>
        <v/>
      </c>
      <c r="J1211" s="45" t="str">
        <f t="shared" si="188"/>
        <v/>
      </c>
      <c r="K1211" s="43" t="str">
        <f t="shared" si="189"/>
        <v/>
      </c>
      <c r="L1211" s="43" t="str">
        <f>IF(A1211="","",SUM($K$36:K1211))</f>
        <v/>
      </c>
    </row>
    <row r="1212" spans="1:12" x14ac:dyDescent="0.2">
      <c r="A1212" s="40" t="str">
        <f t="shared" si="180"/>
        <v/>
      </c>
      <c r="B1212" s="41" t="str">
        <f t="shared" si="181"/>
        <v/>
      </c>
      <c r="C1212" s="42" t="str">
        <f t="shared" si="182"/>
        <v/>
      </c>
      <c r="D1212" s="43" t="str">
        <f t="shared" si="183"/>
        <v/>
      </c>
      <c r="E1212" s="43" t="str">
        <f t="shared" si="184"/>
        <v/>
      </c>
      <c r="F1212" s="43" t="str">
        <f t="shared" si="185"/>
        <v/>
      </c>
      <c r="G1212" s="44"/>
      <c r="H1212" s="43" t="str">
        <f t="shared" si="186"/>
        <v/>
      </c>
      <c r="I1212" s="43" t="str">
        <f t="shared" si="187"/>
        <v/>
      </c>
      <c r="J1212" s="45" t="str">
        <f t="shared" si="188"/>
        <v/>
      </c>
      <c r="K1212" s="43" t="str">
        <f t="shared" si="189"/>
        <v/>
      </c>
      <c r="L1212" s="43" t="str">
        <f>IF(A1212="","",SUM($K$36:K1212))</f>
        <v/>
      </c>
    </row>
    <row r="1213" spans="1:12" x14ac:dyDescent="0.2">
      <c r="A1213" s="40" t="str">
        <f t="shared" si="180"/>
        <v/>
      </c>
      <c r="B1213" s="41" t="str">
        <f t="shared" si="181"/>
        <v/>
      </c>
      <c r="C1213" s="42" t="str">
        <f t="shared" si="182"/>
        <v/>
      </c>
      <c r="D1213" s="43" t="str">
        <f t="shared" si="183"/>
        <v/>
      </c>
      <c r="E1213" s="43" t="str">
        <f t="shared" si="184"/>
        <v/>
      </c>
      <c r="F1213" s="43" t="str">
        <f t="shared" si="185"/>
        <v/>
      </c>
      <c r="G1213" s="44"/>
      <c r="H1213" s="43" t="str">
        <f t="shared" si="186"/>
        <v/>
      </c>
      <c r="I1213" s="43" t="str">
        <f t="shared" si="187"/>
        <v/>
      </c>
      <c r="J1213" s="45" t="str">
        <f t="shared" si="188"/>
        <v/>
      </c>
      <c r="K1213" s="43" t="str">
        <f t="shared" si="189"/>
        <v/>
      </c>
      <c r="L1213" s="43" t="str">
        <f>IF(A1213="","",SUM($K$36:K1213))</f>
        <v/>
      </c>
    </row>
    <row r="1214" spans="1:12" x14ac:dyDescent="0.2">
      <c r="A1214" s="40" t="str">
        <f t="shared" si="180"/>
        <v/>
      </c>
      <c r="B1214" s="41" t="str">
        <f t="shared" si="181"/>
        <v/>
      </c>
      <c r="C1214" s="42" t="str">
        <f t="shared" si="182"/>
        <v/>
      </c>
      <c r="D1214" s="43" t="str">
        <f t="shared" si="183"/>
        <v/>
      </c>
      <c r="E1214" s="43" t="str">
        <f t="shared" si="184"/>
        <v/>
      </c>
      <c r="F1214" s="43" t="str">
        <f t="shared" si="185"/>
        <v/>
      </c>
      <c r="G1214" s="44"/>
      <c r="H1214" s="43" t="str">
        <f t="shared" si="186"/>
        <v/>
      </c>
      <c r="I1214" s="43" t="str">
        <f t="shared" si="187"/>
        <v/>
      </c>
      <c r="J1214" s="45" t="str">
        <f t="shared" si="188"/>
        <v/>
      </c>
      <c r="K1214" s="43" t="str">
        <f t="shared" si="189"/>
        <v/>
      </c>
      <c r="L1214" s="43" t="str">
        <f>IF(A1214="","",SUM($K$36:K1214))</f>
        <v/>
      </c>
    </row>
    <row r="1215" spans="1:12" x14ac:dyDescent="0.2">
      <c r="A1215" s="40" t="str">
        <f t="shared" si="180"/>
        <v/>
      </c>
      <c r="B1215" s="41" t="str">
        <f t="shared" si="181"/>
        <v/>
      </c>
      <c r="C1215" s="42" t="str">
        <f t="shared" si="182"/>
        <v/>
      </c>
      <c r="D1215" s="43" t="str">
        <f t="shared" si="183"/>
        <v/>
      </c>
      <c r="E1215" s="43" t="str">
        <f t="shared" si="184"/>
        <v/>
      </c>
      <c r="F1215" s="43" t="str">
        <f t="shared" si="185"/>
        <v/>
      </c>
      <c r="G1215" s="44"/>
      <c r="H1215" s="43" t="str">
        <f t="shared" si="186"/>
        <v/>
      </c>
      <c r="I1215" s="43" t="str">
        <f t="shared" si="187"/>
        <v/>
      </c>
      <c r="J1215" s="45" t="str">
        <f t="shared" si="188"/>
        <v/>
      </c>
      <c r="K1215" s="43" t="str">
        <f t="shared" si="189"/>
        <v/>
      </c>
      <c r="L1215" s="43" t="str">
        <f>IF(A1215="","",SUM($K$36:K1215))</f>
        <v/>
      </c>
    </row>
    <row r="1216" spans="1:12" x14ac:dyDescent="0.2">
      <c r="A1216" s="40" t="str">
        <f t="shared" si="180"/>
        <v/>
      </c>
      <c r="B1216" s="41" t="str">
        <f t="shared" si="181"/>
        <v/>
      </c>
      <c r="C1216" s="42" t="str">
        <f t="shared" si="182"/>
        <v/>
      </c>
      <c r="D1216" s="43" t="str">
        <f t="shared" si="183"/>
        <v/>
      </c>
      <c r="E1216" s="43" t="str">
        <f t="shared" si="184"/>
        <v/>
      </c>
      <c r="F1216" s="43" t="str">
        <f t="shared" si="185"/>
        <v/>
      </c>
      <c r="G1216" s="44"/>
      <c r="H1216" s="43" t="str">
        <f t="shared" si="186"/>
        <v/>
      </c>
      <c r="I1216" s="43" t="str">
        <f t="shared" si="187"/>
        <v/>
      </c>
      <c r="J1216" s="45" t="str">
        <f t="shared" si="188"/>
        <v/>
      </c>
      <c r="K1216" s="43" t="str">
        <f t="shared" si="189"/>
        <v/>
      </c>
      <c r="L1216" s="43" t="str">
        <f>IF(A1216="","",SUM($K$36:K1216))</f>
        <v/>
      </c>
    </row>
    <row r="1217" spans="1:12" x14ac:dyDescent="0.2">
      <c r="A1217" s="40" t="str">
        <f t="shared" si="180"/>
        <v/>
      </c>
      <c r="B1217" s="41" t="str">
        <f t="shared" si="181"/>
        <v/>
      </c>
      <c r="C1217" s="42" t="str">
        <f t="shared" si="182"/>
        <v/>
      </c>
      <c r="D1217" s="43" t="str">
        <f t="shared" si="183"/>
        <v/>
      </c>
      <c r="E1217" s="43" t="str">
        <f t="shared" si="184"/>
        <v/>
      </c>
      <c r="F1217" s="43" t="str">
        <f t="shared" si="185"/>
        <v/>
      </c>
      <c r="G1217" s="44"/>
      <c r="H1217" s="43" t="str">
        <f t="shared" si="186"/>
        <v/>
      </c>
      <c r="I1217" s="43" t="str">
        <f t="shared" si="187"/>
        <v/>
      </c>
      <c r="J1217" s="45" t="str">
        <f t="shared" si="188"/>
        <v/>
      </c>
      <c r="K1217" s="43" t="str">
        <f t="shared" si="189"/>
        <v/>
      </c>
      <c r="L1217" s="43" t="str">
        <f>IF(A1217="","",SUM($K$36:K1217))</f>
        <v/>
      </c>
    </row>
    <row r="1218" spans="1:12" x14ac:dyDescent="0.2">
      <c r="A1218" s="40" t="str">
        <f t="shared" si="180"/>
        <v/>
      </c>
      <c r="B1218" s="41" t="str">
        <f t="shared" si="181"/>
        <v/>
      </c>
      <c r="C1218" s="42" t="str">
        <f t="shared" si="182"/>
        <v/>
      </c>
      <c r="D1218" s="43" t="str">
        <f t="shared" si="183"/>
        <v/>
      </c>
      <c r="E1218" s="43" t="str">
        <f t="shared" si="184"/>
        <v/>
      </c>
      <c r="F1218" s="43" t="str">
        <f t="shared" si="185"/>
        <v/>
      </c>
      <c r="G1218" s="44"/>
      <c r="H1218" s="43" t="str">
        <f t="shared" si="186"/>
        <v/>
      </c>
      <c r="I1218" s="43" t="str">
        <f t="shared" si="187"/>
        <v/>
      </c>
      <c r="J1218" s="45" t="str">
        <f t="shared" si="188"/>
        <v/>
      </c>
      <c r="K1218" s="43" t="str">
        <f t="shared" si="189"/>
        <v/>
      </c>
      <c r="L1218" s="43" t="str">
        <f>IF(A1218="","",SUM($K$36:K1218))</f>
        <v/>
      </c>
    </row>
    <row r="1219" spans="1:12" x14ac:dyDescent="0.2">
      <c r="A1219" s="40" t="str">
        <f t="shared" si="180"/>
        <v/>
      </c>
      <c r="B1219" s="41" t="str">
        <f t="shared" si="181"/>
        <v/>
      </c>
      <c r="C1219" s="42" t="str">
        <f t="shared" si="182"/>
        <v/>
      </c>
      <c r="D1219" s="43" t="str">
        <f t="shared" si="183"/>
        <v/>
      </c>
      <c r="E1219" s="43" t="str">
        <f t="shared" si="184"/>
        <v/>
      </c>
      <c r="F1219" s="43" t="str">
        <f t="shared" si="185"/>
        <v/>
      </c>
      <c r="G1219" s="44"/>
      <c r="H1219" s="43" t="str">
        <f t="shared" si="186"/>
        <v/>
      </c>
      <c r="I1219" s="43" t="str">
        <f t="shared" si="187"/>
        <v/>
      </c>
      <c r="J1219" s="45" t="str">
        <f t="shared" si="188"/>
        <v/>
      </c>
      <c r="K1219" s="43" t="str">
        <f t="shared" si="189"/>
        <v/>
      </c>
      <c r="L1219" s="43" t="str">
        <f>IF(A1219="","",SUM($K$36:K1219))</f>
        <v/>
      </c>
    </row>
    <row r="1220" spans="1:12" x14ac:dyDescent="0.2">
      <c r="A1220" s="40" t="str">
        <f t="shared" si="180"/>
        <v/>
      </c>
      <c r="B1220" s="41" t="str">
        <f t="shared" si="181"/>
        <v/>
      </c>
      <c r="C1220" s="42" t="str">
        <f t="shared" si="182"/>
        <v/>
      </c>
      <c r="D1220" s="43" t="str">
        <f t="shared" si="183"/>
        <v/>
      </c>
      <c r="E1220" s="43" t="str">
        <f t="shared" si="184"/>
        <v/>
      </c>
      <c r="F1220" s="43" t="str">
        <f t="shared" si="185"/>
        <v/>
      </c>
      <c r="G1220" s="44"/>
      <c r="H1220" s="43" t="str">
        <f t="shared" si="186"/>
        <v/>
      </c>
      <c r="I1220" s="43" t="str">
        <f t="shared" si="187"/>
        <v/>
      </c>
      <c r="J1220" s="45" t="str">
        <f t="shared" si="188"/>
        <v/>
      </c>
      <c r="K1220" s="43" t="str">
        <f t="shared" si="189"/>
        <v/>
      </c>
      <c r="L1220" s="43" t="str">
        <f>IF(A1220="","",SUM($K$36:K1220))</f>
        <v/>
      </c>
    </row>
    <row r="1221" spans="1:12" x14ac:dyDescent="0.2">
      <c r="A1221" s="40" t="str">
        <f t="shared" si="180"/>
        <v/>
      </c>
      <c r="B1221" s="41" t="str">
        <f t="shared" si="181"/>
        <v/>
      </c>
      <c r="C1221" s="42" t="str">
        <f t="shared" si="182"/>
        <v/>
      </c>
      <c r="D1221" s="43" t="str">
        <f t="shared" si="183"/>
        <v/>
      </c>
      <c r="E1221" s="43" t="str">
        <f t="shared" si="184"/>
        <v/>
      </c>
      <c r="F1221" s="43" t="str">
        <f t="shared" si="185"/>
        <v/>
      </c>
      <c r="G1221" s="44"/>
      <c r="H1221" s="43" t="str">
        <f t="shared" si="186"/>
        <v/>
      </c>
      <c r="I1221" s="43" t="str">
        <f t="shared" si="187"/>
        <v/>
      </c>
      <c r="J1221" s="45" t="str">
        <f t="shared" si="188"/>
        <v/>
      </c>
      <c r="K1221" s="43" t="str">
        <f t="shared" si="189"/>
        <v/>
      </c>
      <c r="L1221" s="43" t="str">
        <f>IF(A1221="","",SUM($K$36:K1221))</f>
        <v/>
      </c>
    </row>
    <row r="1222" spans="1:12" x14ac:dyDescent="0.2">
      <c r="A1222" s="40" t="str">
        <f t="shared" si="180"/>
        <v/>
      </c>
      <c r="B1222" s="41" t="str">
        <f t="shared" si="181"/>
        <v/>
      </c>
      <c r="C1222" s="42" t="str">
        <f t="shared" si="182"/>
        <v/>
      </c>
      <c r="D1222" s="43" t="str">
        <f t="shared" si="183"/>
        <v/>
      </c>
      <c r="E1222" s="43" t="str">
        <f t="shared" si="184"/>
        <v/>
      </c>
      <c r="F1222" s="43" t="str">
        <f t="shared" si="185"/>
        <v/>
      </c>
      <c r="G1222" s="44"/>
      <c r="H1222" s="43" t="str">
        <f t="shared" si="186"/>
        <v/>
      </c>
      <c r="I1222" s="43" t="str">
        <f t="shared" si="187"/>
        <v/>
      </c>
      <c r="J1222" s="45" t="str">
        <f t="shared" si="188"/>
        <v/>
      </c>
      <c r="K1222" s="43" t="str">
        <f t="shared" si="189"/>
        <v/>
      </c>
      <c r="L1222" s="43" t="str">
        <f>IF(A1222="","",SUM($K$36:K1222))</f>
        <v/>
      </c>
    </row>
    <row r="1223" spans="1:12" x14ac:dyDescent="0.2">
      <c r="A1223" s="40" t="str">
        <f t="shared" si="180"/>
        <v/>
      </c>
      <c r="B1223" s="41" t="str">
        <f t="shared" si="181"/>
        <v/>
      </c>
      <c r="C1223" s="42" t="str">
        <f t="shared" si="182"/>
        <v/>
      </c>
      <c r="D1223" s="43" t="str">
        <f t="shared" si="183"/>
        <v/>
      </c>
      <c r="E1223" s="43" t="str">
        <f t="shared" si="184"/>
        <v/>
      </c>
      <c r="F1223" s="43" t="str">
        <f t="shared" si="185"/>
        <v/>
      </c>
      <c r="G1223" s="44"/>
      <c r="H1223" s="43" t="str">
        <f t="shared" si="186"/>
        <v/>
      </c>
      <c r="I1223" s="43" t="str">
        <f t="shared" si="187"/>
        <v/>
      </c>
      <c r="J1223" s="45" t="str">
        <f t="shared" si="188"/>
        <v/>
      </c>
      <c r="K1223" s="43" t="str">
        <f t="shared" si="189"/>
        <v/>
      </c>
      <c r="L1223" s="43" t="str">
        <f>IF(A1223="","",SUM($K$36:K1223))</f>
        <v/>
      </c>
    </row>
    <row r="1224" spans="1:12" x14ac:dyDescent="0.2">
      <c r="A1224" s="40" t="str">
        <f t="shared" si="180"/>
        <v/>
      </c>
      <c r="B1224" s="41" t="str">
        <f t="shared" si="181"/>
        <v/>
      </c>
      <c r="C1224" s="42" t="str">
        <f t="shared" si="182"/>
        <v/>
      </c>
      <c r="D1224" s="43" t="str">
        <f t="shared" si="183"/>
        <v/>
      </c>
      <c r="E1224" s="43" t="str">
        <f t="shared" si="184"/>
        <v/>
      </c>
      <c r="F1224" s="43" t="str">
        <f t="shared" si="185"/>
        <v/>
      </c>
      <c r="G1224" s="44"/>
      <c r="H1224" s="43" t="str">
        <f t="shared" si="186"/>
        <v/>
      </c>
      <c r="I1224" s="43" t="str">
        <f t="shared" si="187"/>
        <v/>
      </c>
      <c r="J1224" s="45" t="str">
        <f t="shared" si="188"/>
        <v/>
      </c>
      <c r="K1224" s="43" t="str">
        <f t="shared" si="189"/>
        <v/>
      </c>
      <c r="L1224" s="43" t="str">
        <f>IF(A1224="","",SUM($K$36:K1224))</f>
        <v/>
      </c>
    </row>
    <row r="1225" spans="1:12" x14ac:dyDescent="0.2">
      <c r="A1225" s="40" t="str">
        <f t="shared" si="180"/>
        <v/>
      </c>
      <c r="B1225" s="41" t="str">
        <f t="shared" si="181"/>
        <v/>
      </c>
      <c r="C1225" s="42" t="str">
        <f t="shared" si="182"/>
        <v/>
      </c>
      <c r="D1225" s="43" t="str">
        <f t="shared" si="183"/>
        <v/>
      </c>
      <c r="E1225" s="43" t="str">
        <f t="shared" si="184"/>
        <v/>
      </c>
      <c r="F1225" s="43" t="str">
        <f t="shared" si="185"/>
        <v/>
      </c>
      <c r="G1225" s="44"/>
      <c r="H1225" s="43" t="str">
        <f t="shared" si="186"/>
        <v/>
      </c>
      <c r="I1225" s="43" t="str">
        <f t="shared" si="187"/>
        <v/>
      </c>
      <c r="J1225" s="45" t="str">
        <f t="shared" si="188"/>
        <v/>
      </c>
      <c r="K1225" s="43" t="str">
        <f t="shared" si="189"/>
        <v/>
      </c>
      <c r="L1225" s="43" t="str">
        <f>IF(A1225="","",SUM($K$36:K1225))</f>
        <v/>
      </c>
    </row>
    <row r="1226" spans="1:12" x14ac:dyDescent="0.2">
      <c r="A1226" s="40" t="str">
        <f t="shared" si="180"/>
        <v/>
      </c>
      <c r="B1226" s="41" t="str">
        <f t="shared" si="181"/>
        <v/>
      </c>
      <c r="C1226" s="42" t="str">
        <f t="shared" si="182"/>
        <v/>
      </c>
      <c r="D1226" s="43" t="str">
        <f t="shared" si="183"/>
        <v/>
      </c>
      <c r="E1226" s="43" t="str">
        <f t="shared" si="184"/>
        <v/>
      </c>
      <c r="F1226" s="43" t="str">
        <f t="shared" si="185"/>
        <v/>
      </c>
      <c r="G1226" s="44"/>
      <c r="H1226" s="43" t="str">
        <f t="shared" si="186"/>
        <v/>
      </c>
      <c r="I1226" s="43" t="str">
        <f t="shared" si="187"/>
        <v/>
      </c>
      <c r="J1226" s="45" t="str">
        <f t="shared" si="188"/>
        <v/>
      </c>
      <c r="K1226" s="43" t="str">
        <f t="shared" si="189"/>
        <v/>
      </c>
      <c r="L1226" s="43" t="str">
        <f>IF(A1226="","",SUM($K$36:K1226))</f>
        <v/>
      </c>
    </row>
    <row r="1227" spans="1:12" x14ac:dyDescent="0.2">
      <c r="A1227" s="40" t="str">
        <f t="shared" si="180"/>
        <v/>
      </c>
      <c r="B1227" s="41" t="str">
        <f t="shared" si="181"/>
        <v/>
      </c>
      <c r="C1227" s="42" t="str">
        <f t="shared" si="182"/>
        <v/>
      </c>
      <c r="D1227" s="43" t="str">
        <f t="shared" si="183"/>
        <v/>
      </c>
      <c r="E1227" s="43" t="str">
        <f t="shared" si="184"/>
        <v/>
      </c>
      <c r="F1227" s="43" t="str">
        <f t="shared" si="185"/>
        <v/>
      </c>
      <c r="G1227" s="44"/>
      <c r="H1227" s="43" t="str">
        <f t="shared" si="186"/>
        <v/>
      </c>
      <c r="I1227" s="43" t="str">
        <f t="shared" si="187"/>
        <v/>
      </c>
      <c r="J1227" s="45" t="str">
        <f t="shared" si="188"/>
        <v/>
      </c>
      <c r="K1227" s="43" t="str">
        <f t="shared" si="189"/>
        <v/>
      </c>
      <c r="L1227" s="43" t="str">
        <f>IF(A1227="","",SUM($K$36:K1227))</f>
        <v/>
      </c>
    </row>
    <row r="1228" spans="1:12" x14ac:dyDescent="0.2">
      <c r="A1228" s="40" t="str">
        <f t="shared" si="180"/>
        <v/>
      </c>
      <c r="B1228" s="41" t="str">
        <f t="shared" si="181"/>
        <v/>
      </c>
      <c r="C1228" s="42" t="str">
        <f t="shared" si="182"/>
        <v/>
      </c>
      <c r="D1228" s="43" t="str">
        <f t="shared" si="183"/>
        <v/>
      </c>
      <c r="E1228" s="43" t="str">
        <f t="shared" si="184"/>
        <v/>
      </c>
      <c r="F1228" s="43" t="str">
        <f t="shared" si="185"/>
        <v/>
      </c>
      <c r="G1228" s="44"/>
      <c r="H1228" s="43" t="str">
        <f t="shared" si="186"/>
        <v/>
      </c>
      <c r="I1228" s="43" t="str">
        <f t="shared" si="187"/>
        <v/>
      </c>
      <c r="J1228" s="45" t="str">
        <f t="shared" si="188"/>
        <v/>
      </c>
      <c r="K1228" s="43" t="str">
        <f t="shared" si="189"/>
        <v/>
      </c>
      <c r="L1228" s="43" t="str">
        <f>IF(A1228="","",SUM($K$36:K1228))</f>
        <v/>
      </c>
    </row>
    <row r="1229" spans="1:12" x14ac:dyDescent="0.2">
      <c r="A1229" s="40" t="str">
        <f t="shared" si="180"/>
        <v/>
      </c>
      <c r="B1229" s="41" t="str">
        <f t="shared" si="181"/>
        <v/>
      </c>
      <c r="C1229" s="42" t="str">
        <f t="shared" si="182"/>
        <v/>
      </c>
      <c r="D1229" s="43" t="str">
        <f t="shared" si="183"/>
        <v/>
      </c>
      <c r="E1229" s="43" t="str">
        <f t="shared" si="184"/>
        <v/>
      </c>
      <c r="F1229" s="43" t="str">
        <f t="shared" si="185"/>
        <v/>
      </c>
      <c r="G1229" s="44"/>
      <c r="H1229" s="43" t="str">
        <f t="shared" si="186"/>
        <v/>
      </c>
      <c r="I1229" s="43" t="str">
        <f t="shared" si="187"/>
        <v/>
      </c>
      <c r="J1229" s="45" t="str">
        <f t="shared" si="188"/>
        <v/>
      </c>
      <c r="K1229" s="43" t="str">
        <f t="shared" si="189"/>
        <v/>
      </c>
      <c r="L1229" s="43" t="str">
        <f>IF(A1229="","",SUM($K$36:K1229))</f>
        <v/>
      </c>
    </row>
    <row r="1230" spans="1:12" x14ac:dyDescent="0.2">
      <c r="A1230" s="40" t="str">
        <f t="shared" si="180"/>
        <v/>
      </c>
      <c r="B1230" s="41" t="str">
        <f t="shared" si="181"/>
        <v/>
      </c>
      <c r="C1230" s="42" t="str">
        <f t="shared" si="182"/>
        <v/>
      </c>
      <c r="D1230" s="43" t="str">
        <f t="shared" si="183"/>
        <v/>
      </c>
      <c r="E1230" s="43" t="str">
        <f t="shared" si="184"/>
        <v/>
      </c>
      <c r="F1230" s="43" t="str">
        <f t="shared" si="185"/>
        <v/>
      </c>
      <c r="G1230" s="44"/>
      <c r="H1230" s="43" t="str">
        <f t="shared" si="186"/>
        <v/>
      </c>
      <c r="I1230" s="43" t="str">
        <f t="shared" si="187"/>
        <v/>
      </c>
      <c r="J1230" s="45" t="str">
        <f t="shared" si="188"/>
        <v/>
      </c>
      <c r="K1230" s="43" t="str">
        <f t="shared" si="189"/>
        <v/>
      </c>
      <c r="L1230" s="43" t="str">
        <f>IF(A1230="","",SUM($K$36:K1230))</f>
        <v/>
      </c>
    </row>
    <row r="1231" spans="1:12" x14ac:dyDescent="0.2">
      <c r="A1231" s="40" t="str">
        <f t="shared" si="180"/>
        <v/>
      </c>
      <c r="B1231" s="41" t="str">
        <f t="shared" si="181"/>
        <v/>
      </c>
      <c r="C1231" s="42" t="str">
        <f t="shared" si="182"/>
        <v/>
      </c>
      <c r="D1231" s="43" t="str">
        <f t="shared" si="183"/>
        <v/>
      </c>
      <c r="E1231" s="43" t="str">
        <f t="shared" si="184"/>
        <v/>
      </c>
      <c r="F1231" s="43" t="str">
        <f t="shared" si="185"/>
        <v/>
      </c>
      <c r="G1231" s="44"/>
      <c r="H1231" s="43" t="str">
        <f t="shared" si="186"/>
        <v/>
      </c>
      <c r="I1231" s="43" t="str">
        <f t="shared" si="187"/>
        <v/>
      </c>
      <c r="J1231" s="45" t="str">
        <f t="shared" si="188"/>
        <v/>
      </c>
      <c r="K1231" s="43" t="str">
        <f t="shared" si="189"/>
        <v/>
      </c>
      <c r="L1231" s="43" t="str">
        <f>IF(A1231="","",SUM($K$36:K1231))</f>
        <v/>
      </c>
    </row>
    <row r="1232" spans="1:12" x14ac:dyDescent="0.2">
      <c r="A1232" s="40" t="str">
        <f t="shared" si="180"/>
        <v/>
      </c>
      <c r="B1232" s="41" t="str">
        <f t="shared" si="181"/>
        <v/>
      </c>
      <c r="C1232" s="42" t="str">
        <f t="shared" si="182"/>
        <v/>
      </c>
      <c r="D1232" s="43" t="str">
        <f t="shared" si="183"/>
        <v/>
      </c>
      <c r="E1232" s="43" t="str">
        <f t="shared" si="184"/>
        <v/>
      </c>
      <c r="F1232" s="43" t="str">
        <f t="shared" si="185"/>
        <v/>
      </c>
      <c r="G1232" s="44"/>
      <c r="H1232" s="43" t="str">
        <f t="shared" si="186"/>
        <v/>
      </c>
      <c r="I1232" s="43" t="str">
        <f t="shared" si="187"/>
        <v/>
      </c>
      <c r="J1232" s="45" t="str">
        <f t="shared" si="188"/>
        <v/>
      </c>
      <c r="K1232" s="43" t="str">
        <f t="shared" si="189"/>
        <v/>
      </c>
      <c r="L1232" s="43" t="str">
        <f>IF(A1232="","",SUM($K$36:K1232))</f>
        <v/>
      </c>
    </row>
    <row r="1233" spans="1:12" x14ac:dyDescent="0.2">
      <c r="A1233" s="40" t="str">
        <f t="shared" si="180"/>
        <v/>
      </c>
      <c r="B1233" s="41" t="str">
        <f t="shared" si="181"/>
        <v/>
      </c>
      <c r="C1233" s="42" t="str">
        <f t="shared" si="182"/>
        <v/>
      </c>
      <c r="D1233" s="43" t="str">
        <f t="shared" si="183"/>
        <v/>
      </c>
      <c r="E1233" s="43" t="str">
        <f t="shared" si="184"/>
        <v/>
      </c>
      <c r="F1233" s="43" t="str">
        <f t="shared" si="185"/>
        <v/>
      </c>
      <c r="G1233" s="44"/>
      <c r="H1233" s="43" t="str">
        <f t="shared" si="186"/>
        <v/>
      </c>
      <c r="I1233" s="43" t="str">
        <f t="shared" si="187"/>
        <v/>
      </c>
      <c r="J1233" s="45" t="str">
        <f t="shared" si="188"/>
        <v/>
      </c>
      <c r="K1233" s="43" t="str">
        <f t="shared" si="189"/>
        <v/>
      </c>
      <c r="L1233" s="43" t="str">
        <f>IF(A1233="","",SUM($K$36:K1233))</f>
        <v/>
      </c>
    </row>
    <row r="1234" spans="1:12" x14ac:dyDescent="0.2">
      <c r="A1234" s="40" t="str">
        <f t="shared" si="180"/>
        <v/>
      </c>
      <c r="B1234" s="41" t="str">
        <f t="shared" si="181"/>
        <v/>
      </c>
      <c r="C1234" s="42" t="str">
        <f t="shared" si="182"/>
        <v/>
      </c>
      <c r="D1234" s="43" t="str">
        <f t="shared" si="183"/>
        <v/>
      </c>
      <c r="E1234" s="43" t="str">
        <f t="shared" si="184"/>
        <v/>
      </c>
      <c r="F1234" s="43" t="str">
        <f t="shared" si="185"/>
        <v/>
      </c>
      <c r="G1234" s="44"/>
      <c r="H1234" s="43" t="str">
        <f t="shared" si="186"/>
        <v/>
      </c>
      <c r="I1234" s="43" t="str">
        <f t="shared" si="187"/>
        <v/>
      </c>
      <c r="J1234" s="45" t="str">
        <f t="shared" si="188"/>
        <v/>
      </c>
      <c r="K1234" s="43" t="str">
        <f t="shared" si="189"/>
        <v/>
      </c>
      <c r="L1234" s="43" t="str">
        <f>IF(A1234="","",SUM($K$36:K1234))</f>
        <v/>
      </c>
    </row>
    <row r="1235" spans="1:12" x14ac:dyDescent="0.2">
      <c r="A1235" s="40" t="str">
        <f t="shared" si="180"/>
        <v/>
      </c>
      <c r="B1235" s="41" t="str">
        <f t="shared" si="181"/>
        <v/>
      </c>
      <c r="C1235" s="42" t="str">
        <f t="shared" si="182"/>
        <v/>
      </c>
      <c r="D1235" s="43" t="str">
        <f t="shared" si="183"/>
        <v/>
      </c>
      <c r="E1235" s="43" t="str">
        <f t="shared" si="184"/>
        <v/>
      </c>
      <c r="F1235" s="43" t="str">
        <f t="shared" si="185"/>
        <v/>
      </c>
      <c r="G1235" s="44"/>
      <c r="H1235" s="43" t="str">
        <f t="shared" si="186"/>
        <v/>
      </c>
      <c r="I1235" s="43" t="str">
        <f t="shared" si="187"/>
        <v/>
      </c>
      <c r="J1235" s="45" t="str">
        <f t="shared" si="188"/>
        <v/>
      </c>
      <c r="K1235" s="43" t="str">
        <f t="shared" si="189"/>
        <v/>
      </c>
      <c r="L1235" s="43" t="str">
        <f>IF(A1235="","",SUM($K$36:K1235))</f>
        <v/>
      </c>
    </row>
    <row r="1236" spans="1:12" x14ac:dyDescent="0.2">
      <c r="A1236" s="40" t="str">
        <f t="shared" si="180"/>
        <v/>
      </c>
      <c r="B1236" s="41" t="str">
        <f t="shared" si="181"/>
        <v/>
      </c>
      <c r="C1236" s="42" t="str">
        <f t="shared" si="182"/>
        <v/>
      </c>
      <c r="D1236" s="43" t="str">
        <f t="shared" si="183"/>
        <v/>
      </c>
      <c r="E1236" s="43" t="str">
        <f t="shared" si="184"/>
        <v/>
      </c>
      <c r="F1236" s="43" t="str">
        <f t="shared" si="185"/>
        <v/>
      </c>
      <c r="G1236" s="44"/>
      <c r="H1236" s="43" t="str">
        <f t="shared" si="186"/>
        <v/>
      </c>
      <c r="I1236" s="43" t="str">
        <f t="shared" si="187"/>
        <v/>
      </c>
      <c r="J1236" s="45" t="str">
        <f t="shared" si="188"/>
        <v/>
      </c>
      <c r="K1236" s="43" t="str">
        <f t="shared" si="189"/>
        <v/>
      </c>
      <c r="L1236" s="43" t="str">
        <f>IF(A1236="","",SUM($K$36:K1236))</f>
        <v/>
      </c>
    </row>
    <row r="1237" spans="1:12" x14ac:dyDescent="0.2">
      <c r="A1237" s="40" t="str">
        <f t="shared" si="180"/>
        <v/>
      </c>
      <c r="B1237" s="41" t="str">
        <f t="shared" si="181"/>
        <v/>
      </c>
      <c r="C1237" s="42" t="str">
        <f t="shared" si="182"/>
        <v/>
      </c>
      <c r="D1237" s="43" t="str">
        <f t="shared" si="183"/>
        <v/>
      </c>
      <c r="E1237" s="43" t="str">
        <f t="shared" si="184"/>
        <v/>
      </c>
      <c r="F1237" s="43" t="str">
        <f t="shared" si="185"/>
        <v/>
      </c>
      <c r="G1237" s="44"/>
      <c r="H1237" s="43" t="str">
        <f t="shared" si="186"/>
        <v/>
      </c>
      <c r="I1237" s="43" t="str">
        <f t="shared" si="187"/>
        <v/>
      </c>
      <c r="J1237" s="45" t="str">
        <f t="shared" si="188"/>
        <v/>
      </c>
      <c r="K1237" s="43" t="str">
        <f t="shared" si="189"/>
        <v/>
      </c>
      <c r="L1237" s="43" t="str">
        <f>IF(A1237="","",SUM($K$36:K1237))</f>
        <v/>
      </c>
    </row>
    <row r="1238" spans="1:12" x14ac:dyDescent="0.2">
      <c r="A1238" s="40" t="str">
        <f t="shared" si="180"/>
        <v/>
      </c>
      <c r="B1238" s="41" t="str">
        <f t="shared" si="181"/>
        <v/>
      </c>
      <c r="C1238" s="42" t="str">
        <f t="shared" si="182"/>
        <v/>
      </c>
      <c r="D1238" s="43" t="str">
        <f t="shared" si="183"/>
        <v/>
      </c>
      <c r="E1238" s="43" t="str">
        <f t="shared" si="184"/>
        <v/>
      </c>
      <c r="F1238" s="43" t="str">
        <f t="shared" si="185"/>
        <v/>
      </c>
      <c r="G1238" s="44"/>
      <c r="H1238" s="43" t="str">
        <f t="shared" si="186"/>
        <v/>
      </c>
      <c r="I1238" s="43" t="str">
        <f t="shared" si="187"/>
        <v/>
      </c>
      <c r="J1238" s="45" t="str">
        <f t="shared" si="188"/>
        <v/>
      </c>
      <c r="K1238" s="43" t="str">
        <f t="shared" si="189"/>
        <v/>
      </c>
      <c r="L1238" s="43" t="str">
        <f>IF(A1238="","",SUM($K$36:K1238))</f>
        <v/>
      </c>
    </row>
    <row r="1239" spans="1:12" x14ac:dyDescent="0.2">
      <c r="A1239" s="40" t="str">
        <f t="shared" si="180"/>
        <v/>
      </c>
      <c r="B1239" s="41" t="str">
        <f t="shared" si="181"/>
        <v/>
      </c>
      <c r="C1239" s="42" t="str">
        <f t="shared" si="182"/>
        <v/>
      </c>
      <c r="D1239" s="43" t="str">
        <f t="shared" si="183"/>
        <v/>
      </c>
      <c r="E1239" s="43" t="str">
        <f t="shared" si="184"/>
        <v/>
      </c>
      <c r="F1239" s="43" t="str">
        <f t="shared" si="185"/>
        <v/>
      </c>
      <c r="G1239" s="44"/>
      <c r="H1239" s="43" t="str">
        <f t="shared" si="186"/>
        <v/>
      </c>
      <c r="I1239" s="43" t="str">
        <f t="shared" si="187"/>
        <v/>
      </c>
      <c r="J1239" s="45" t="str">
        <f t="shared" si="188"/>
        <v/>
      </c>
      <c r="K1239" s="43" t="str">
        <f t="shared" si="189"/>
        <v/>
      </c>
      <c r="L1239" s="43" t="str">
        <f>IF(A1239="","",SUM($K$36:K1239))</f>
        <v/>
      </c>
    </row>
    <row r="1240" spans="1:12" x14ac:dyDescent="0.2">
      <c r="A1240" s="40" t="str">
        <f t="shared" si="180"/>
        <v/>
      </c>
      <c r="B1240" s="41" t="str">
        <f t="shared" si="181"/>
        <v/>
      </c>
      <c r="C1240" s="42" t="str">
        <f t="shared" si="182"/>
        <v/>
      </c>
      <c r="D1240" s="43" t="str">
        <f t="shared" si="183"/>
        <v/>
      </c>
      <c r="E1240" s="43" t="str">
        <f t="shared" si="184"/>
        <v/>
      </c>
      <c r="F1240" s="43" t="str">
        <f t="shared" si="185"/>
        <v/>
      </c>
      <c r="G1240" s="44"/>
      <c r="H1240" s="43" t="str">
        <f t="shared" si="186"/>
        <v/>
      </c>
      <c r="I1240" s="43" t="str">
        <f t="shared" si="187"/>
        <v/>
      </c>
      <c r="J1240" s="45" t="str">
        <f t="shared" si="188"/>
        <v/>
      </c>
      <c r="K1240" s="43" t="str">
        <f t="shared" si="189"/>
        <v/>
      </c>
      <c r="L1240" s="43" t="str">
        <f>IF(A1240="","",SUM($K$36:K1240))</f>
        <v/>
      </c>
    </row>
    <row r="1241" spans="1:12" x14ac:dyDescent="0.2">
      <c r="A1241" s="40" t="str">
        <f t="shared" si="180"/>
        <v/>
      </c>
      <c r="B1241" s="41" t="str">
        <f t="shared" si="181"/>
        <v/>
      </c>
      <c r="C1241" s="42" t="str">
        <f t="shared" si="182"/>
        <v/>
      </c>
      <c r="D1241" s="43" t="str">
        <f t="shared" si="183"/>
        <v/>
      </c>
      <c r="E1241" s="43" t="str">
        <f t="shared" si="184"/>
        <v/>
      </c>
      <c r="F1241" s="43" t="str">
        <f t="shared" si="185"/>
        <v/>
      </c>
      <c r="G1241" s="44"/>
      <c r="H1241" s="43" t="str">
        <f t="shared" si="186"/>
        <v/>
      </c>
      <c r="I1241" s="43" t="str">
        <f t="shared" si="187"/>
        <v/>
      </c>
      <c r="J1241" s="45" t="str">
        <f t="shared" si="188"/>
        <v/>
      </c>
      <c r="K1241" s="43" t="str">
        <f t="shared" si="189"/>
        <v/>
      </c>
      <c r="L1241" s="43" t="str">
        <f>IF(A1241="","",SUM($K$36:K1241))</f>
        <v/>
      </c>
    </row>
    <row r="1242" spans="1:12" x14ac:dyDescent="0.2">
      <c r="A1242" s="40" t="str">
        <f t="shared" si="180"/>
        <v/>
      </c>
      <c r="B1242" s="41" t="str">
        <f t="shared" si="181"/>
        <v/>
      </c>
      <c r="C1242" s="42" t="str">
        <f t="shared" si="182"/>
        <v/>
      </c>
      <c r="D1242" s="43" t="str">
        <f t="shared" si="183"/>
        <v/>
      </c>
      <c r="E1242" s="43" t="str">
        <f t="shared" si="184"/>
        <v/>
      </c>
      <c r="F1242" s="43" t="str">
        <f t="shared" si="185"/>
        <v/>
      </c>
      <c r="G1242" s="44"/>
      <c r="H1242" s="43" t="str">
        <f t="shared" si="186"/>
        <v/>
      </c>
      <c r="I1242" s="43" t="str">
        <f t="shared" si="187"/>
        <v/>
      </c>
      <c r="J1242" s="45" t="str">
        <f t="shared" si="188"/>
        <v/>
      </c>
      <c r="K1242" s="43" t="str">
        <f t="shared" si="189"/>
        <v/>
      </c>
      <c r="L1242" s="43" t="str">
        <f>IF(A1242="","",SUM($K$36:K1242))</f>
        <v/>
      </c>
    </row>
    <row r="1243" spans="1:12" x14ac:dyDescent="0.2">
      <c r="A1243" s="40" t="str">
        <f t="shared" si="180"/>
        <v/>
      </c>
      <c r="B1243" s="41" t="str">
        <f t="shared" si="181"/>
        <v/>
      </c>
      <c r="C1243" s="42" t="str">
        <f t="shared" si="182"/>
        <v/>
      </c>
      <c r="D1243" s="43" t="str">
        <f t="shared" si="183"/>
        <v/>
      </c>
      <c r="E1243" s="43" t="str">
        <f t="shared" si="184"/>
        <v/>
      </c>
      <c r="F1243" s="43" t="str">
        <f t="shared" si="185"/>
        <v/>
      </c>
      <c r="G1243" s="44"/>
      <c r="H1243" s="43" t="str">
        <f t="shared" si="186"/>
        <v/>
      </c>
      <c r="I1243" s="43" t="str">
        <f t="shared" si="187"/>
        <v/>
      </c>
      <c r="J1243" s="45" t="str">
        <f t="shared" si="188"/>
        <v/>
      </c>
      <c r="K1243" s="43" t="str">
        <f t="shared" si="189"/>
        <v/>
      </c>
      <c r="L1243" s="43" t="str">
        <f>IF(A1243="","",SUM($K$36:K1243))</f>
        <v/>
      </c>
    </row>
    <row r="1244" spans="1:12" x14ac:dyDescent="0.2">
      <c r="A1244" s="40" t="str">
        <f t="shared" si="180"/>
        <v/>
      </c>
      <c r="B1244" s="41" t="str">
        <f t="shared" si="181"/>
        <v/>
      </c>
      <c r="C1244" s="42" t="str">
        <f t="shared" si="182"/>
        <v/>
      </c>
      <c r="D1244" s="43" t="str">
        <f t="shared" si="183"/>
        <v/>
      </c>
      <c r="E1244" s="43" t="str">
        <f t="shared" si="184"/>
        <v/>
      </c>
      <c r="F1244" s="43" t="str">
        <f t="shared" si="185"/>
        <v/>
      </c>
      <c r="G1244" s="44"/>
      <c r="H1244" s="43" t="str">
        <f t="shared" si="186"/>
        <v/>
      </c>
      <c r="I1244" s="43" t="str">
        <f t="shared" si="187"/>
        <v/>
      </c>
      <c r="J1244" s="45" t="str">
        <f t="shared" si="188"/>
        <v/>
      </c>
      <c r="K1244" s="43" t="str">
        <f t="shared" si="189"/>
        <v/>
      </c>
      <c r="L1244" s="43" t="str">
        <f>IF(A1244="","",SUM($K$36:K1244))</f>
        <v/>
      </c>
    </row>
    <row r="1245" spans="1:12" x14ac:dyDescent="0.2">
      <c r="A1245" s="40" t="str">
        <f t="shared" si="180"/>
        <v/>
      </c>
      <c r="B1245" s="41" t="str">
        <f t="shared" si="181"/>
        <v/>
      </c>
      <c r="C1245" s="42" t="str">
        <f t="shared" si="182"/>
        <v/>
      </c>
      <c r="D1245" s="43" t="str">
        <f t="shared" si="183"/>
        <v/>
      </c>
      <c r="E1245" s="43" t="str">
        <f t="shared" si="184"/>
        <v/>
      </c>
      <c r="F1245" s="43" t="str">
        <f t="shared" si="185"/>
        <v/>
      </c>
      <c r="G1245" s="44"/>
      <c r="H1245" s="43" t="str">
        <f t="shared" si="186"/>
        <v/>
      </c>
      <c r="I1245" s="43" t="str">
        <f t="shared" si="187"/>
        <v/>
      </c>
      <c r="J1245" s="45" t="str">
        <f t="shared" si="188"/>
        <v/>
      </c>
      <c r="K1245" s="43" t="str">
        <f t="shared" si="189"/>
        <v/>
      </c>
      <c r="L1245" s="43" t="str">
        <f>IF(A1245="","",SUM($K$36:K1245))</f>
        <v/>
      </c>
    </row>
    <row r="1246" spans="1:12" x14ac:dyDescent="0.2">
      <c r="A1246" s="40" t="str">
        <f t="shared" si="180"/>
        <v/>
      </c>
      <c r="B1246" s="41" t="str">
        <f t="shared" si="181"/>
        <v/>
      </c>
      <c r="C1246" s="42" t="str">
        <f t="shared" si="182"/>
        <v/>
      </c>
      <c r="D1246" s="43" t="str">
        <f t="shared" si="183"/>
        <v/>
      </c>
      <c r="E1246" s="43" t="str">
        <f t="shared" si="184"/>
        <v/>
      </c>
      <c r="F1246" s="43" t="str">
        <f t="shared" si="185"/>
        <v/>
      </c>
      <c r="G1246" s="44"/>
      <c r="H1246" s="43" t="str">
        <f t="shared" si="186"/>
        <v/>
      </c>
      <c r="I1246" s="43" t="str">
        <f t="shared" si="187"/>
        <v/>
      </c>
      <c r="J1246" s="45" t="str">
        <f t="shared" si="188"/>
        <v/>
      </c>
      <c r="K1246" s="43" t="str">
        <f t="shared" si="189"/>
        <v/>
      </c>
      <c r="L1246" s="43" t="str">
        <f>IF(A1246="","",SUM($K$36:K1246))</f>
        <v/>
      </c>
    </row>
    <row r="1247" spans="1:12" x14ac:dyDescent="0.2">
      <c r="A1247" s="40" t="str">
        <f t="shared" si="180"/>
        <v/>
      </c>
      <c r="B1247" s="41" t="str">
        <f t="shared" si="181"/>
        <v/>
      </c>
      <c r="C1247" s="42" t="str">
        <f t="shared" si="182"/>
        <v/>
      </c>
      <c r="D1247" s="43" t="str">
        <f t="shared" si="183"/>
        <v/>
      </c>
      <c r="E1247" s="43" t="str">
        <f t="shared" si="184"/>
        <v/>
      </c>
      <c r="F1247" s="43" t="str">
        <f t="shared" si="185"/>
        <v/>
      </c>
      <c r="G1247" s="44"/>
      <c r="H1247" s="43" t="str">
        <f t="shared" si="186"/>
        <v/>
      </c>
      <c r="I1247" s="43" t="str">
        <f t="shared" si="187"/>
        <v/>
      </c>
      <c r="J1247" s="45" t="str">
        <f t="shared" si="188"/>
        <v/>
      </c>
      <c r="K1247" s="43" t="str">
        <f t="shared" si="189"/>
        <v/>
      </c>
      <c r="L1247" s="43" t="str">
        <f>IF(A1247="","",SUM($K$36:K1247))</f>
        <v/>
      </c>
    </row>
    <row r="1248" spans="1:12" x14ac:dyDescent="0.2">
      <c r="A1248" s="40" t="str">
        <f t="shared" si="180"/>
        <v/>
      </c>
      <c r="B1248" s="41" t="str">
        <f t="shared" si="181"/>
        <v/>
      </c>
      <c r="C1248" s="42" t="str">
        <f t="shared" si="182"/>
        <v/>
      </c>
      <c r="D1248" s="43" t="str">
        <f t="shared" si="183"/>
        <v/>
      </c>
      <c r="E1248" s="43" t="str">
        <f t="shared" si="184"/>
        <v/>
      </c>
      <c r="F1248" s="43" t="str">
        <f t="shared" si="185"/>
        <v/>
      </c>
      <c r="G1248" s="44"/>
      <c r="H1248" s="43" t="str">
        <f t="shared" si="186"/>
        <v/>
      </c>
      <c r="I1248" s="43" t="str">
        <f t="shared" si="187"/>
        <v/>
      </c>
      <c r="J1248" s="45" t="str">
        <f t="shared" si="188"/>
        <v/>
      </c>
      <c r="K1248" s="43" t="str">
        <f t="shared" si="189"/>
        <v/>
      </c>
      <c r="L1248" s="43" t="str">
        <f>IF(A1248="","",SUM($K$36:K1248))</f>
        <v/>
      </c>
    </row>
    <row r="1249" spans="1:12" x14ac:dyDescent="0.2">
      <c r="A1249" s="40" t="str">
        <f t="shared" si="180"/>
        <v/>
      </c>
      <c r="B1249" s="41" t="str">
        <f t="shared" si="181"/>
        <v/>
      </c>
      <c r="C1249" s="42" t="str">
        <f t="shared" si="182"/>
        <v/>
      </c>
      <c r="D1249" s="43" t="str">
        <f t="shared" si="183"/>
        <v/>
      </c>
      <c r="E1249" s="43" t="str">
        <f t="shared" si="184"/>
        <v/>
      </c>
      <c r="F1249" s="43" t="str">
        <f t="shared" si="185"/>
        <v/>
      </c>
      <c r="G1249" s="44"/>
      <c r="H1249" s="43" t="str">
        <f t="shared" si="186"/>
        <v/>
      </c>
      <c r="I1249" s="43" t="str">
        <f t="shared" si="187"/>
        <v/>
      </c>
      <c r="J1249" s="45" t="str">
        <f t="shared" si="188"/>
        <v/>
      </c>
      <c r="K1249" s="43" t="str">
        <f t="shared" si="189"/>
        <v/>
      </c>
      <c r="L1249" s="43" t="str">
        <f>IF(A1249="","",SUM($K$36:K1249))</f>
        <v/>
      </c>
    </row>
    <row r="1250" spans="1:12" x14ac:dyDescent="0.2">
      <c r="A1250" s="40" t="str">
        <f t="shared" si="180"/>
        <v/>
      </c>
      <c r="B1250" s="41" t="str">
        <f t="shared" si="181"/>
        <v/>
      </c>
      <c r="C1250" s="42" t="str">
        <f t="shared" si="182"/>
        <v/>
      </c>
      <c r="D1250" s="43" t="str">
        <f t="shared" si="183"/>
        <v/>
      </c>
      <c r="E1250" s="43" t="str">
        <f t="shared" si="184"/>
        <v/>
      </c>
      <c r="F1250" s="43" t="str">
        <f t="shared" si="185"/>
        <v/>
      </c>
      <c r="G1250" s="44"/>
      <c r="H1250" s="43" t="str">
        <f t="shared" si="186"/>
        <v/>
      </c>
      <c r="I1250" s="43" t="str">
        <f t="shared" si="187"/>
        <v/>
      </c>
      <c r="J1250" s="45" t="str">
        <f t="shared" si="188"/>
        <v/>
      </c>
      <c r="K1250" s="43" t="str">
        <f t="shared" si="189"/>
        <v/>
      </c>
      <c r="L1250" s="43" t="str">
        <f>IF(A1250="","",SUM($K$36:K1250))</f>
        <v/>
      </c>
    </row>
    <row r="1251" spans="1:12" x14ac:dyDescent="0.2">
      <c r="A1251" s="40" t="str">
        <f t="shared" si="180"/>
        <v/>
      </c>
      <c r="B1251" s="41" t="str">
        <f t="shared" si="181"/>
        <v/>
      </c>
      <c r="C1251" s="42" t="str">
        <f t="shared" si="182"/>
        <v/>
      </c>
      <c r="D1251" s="43" t="str">
        <f t="shared" si="183"/>
        <v/>
      </c>
      <c r="E1251" s="43" t="str">
        <f t="shared" si="184"/>
        <v/>
      </c>
      <c r="F1251" s="43" t="str">
        <f t="shared" si="185"/>
        <v/>
      </c>
      <c r="G1251" s="44"/>
      <c r="H1251" s="43" t="str">
        <f t="shared" si="186"/>
        <v/>
      </c>
      <c r="I1251" s="43" t="str">
        <f t="shared" si="187"/>
        <v/>
      </c>
      <c r="J1251" s="45" t="str">
        <f t="shared" si="188"/>
        <v/>
      </c>
      <c r="K1251" s="43" t="str">
        <f t="shared" si="189"/>
        <v/>
      </c>
      <c r="L1251" s="43" t="str">
        <f>IF(A1251="","",SUM($K$36:K1251))</f>
        <v/>
      </c>
    </row>
    <row r="1252" spans="1:12" x14ac:dyDescent="0.2">
      <c r="A1252" s="40" t="str">
        <f t="shared" ref="A1252:A1315" si="190">IF(I1251="","",IF(OR(A1251&gt;=nper,ROUND(I1251,2)&lt;=0),"",A1251+1))</f>
        <v/>
      </c>
      <c r="B1252" s="41" t="str">
        <f t="shared" ref="B1252:B1315" si="191">IF(A1252="","",IF(OR(periods_per_year=26,periods_per_year=52),IF(periods_per_year=26,IF(A1252=1,fpdate,B1251+14),IF(periods_per_year=52,IF(A1252=1,fpdate,B1251+7),"n/a")),IF(periods_per_year=24,DATE(YEAR(fpdate),MONTH(fpdate)+(A1252-1)/2+IF(AND(DAY(fpdate)&gt;=15,MOD(A1252,2)=0),1,0),IF(MOD(A1252,2)=0,IF(DAY(fpdate)&gt;=15,DAY(fpdate)-14,DAY(fpdate)+14),DAY(fpdate))),IF(DAY(DATE(YEAR(fpdate),MONTH(fpdate)+A1252-1,DAY(fpdate)))&lt;&gt;DAY(fpdate),DATE(YEAR(fpdate),MONTH(fpdate)+A1252,0),DATE(YEAR(fpdate),MONTH(fpdate)+A1252-1,DAY(fpdate))))))</f>
        <v/>
      </c>
      <c r="C1252" s="42" t="str">
        <f t="shared" ref="C1252:C1315" si="192">IF(A1252="","",IF(variable,IF(A1252&lt;$L$6*periods_per_year,start_rate,IF($L$10&gt;=0,MIN($L$7,start_rate+$L$10*ROUNDUP((A1252-$L$6*periods_per_year)/$L$9,0)),MAX($L$8,start_rate+$L$10*ROUNDUP((A1252-$L$6*periods_per_year)/$L$9,0)))),start_rate))</f>
        <v/>
      </c>
      <c r="D1252" s="43" t="str">
        <f t="shared" ref="D1252:D1315" si="193">IF(A1252="","",ROUND((((1+C1252/CP)^(CP/periods_per_year))-1)*I1251,2))</f>
        <v/>
      </c>
      <c r="E1252" s="43" t="str">
        <f t="shared" ref="E1252:E1315" si="194">IF(A1252="","",IF(A1252=nper,I1251+D1252,MIN(I1251+D1252,IF(C1252=C1251,E1251,IF($D$10="Acc Bi-Weekly",ROUND((-PMT(((1+C1252/CP)^(CP/12))-1,(nper-A1252+1)*12/26,I1251))/2,2),IF($D$10="Acc Weekly",ROUND((-PMT(((1+C1252/CP)^(CP/12))-1,(nper-A1252+1)*12/52,I1251))/4,2),ROUND(-PMT(((1+C1252/CP)^(CP/periods_per_year))-1,nper-A1252+1,I1251),2)))))))</f>
        <v/>
      </c>
      <c r="F1252" s="43" t="str">
        <f t="shared" ref="F1252:F1315" si="195">IF(A1252="","",IF(I1251&lt;=E1252,0,IF(IF(MOD(A1252,int)=0,$D$20,0)+E1252&gt;=I1251+D1252,I1251+D1252-E1252,IF(MOD(A1252,int)=0,$D$20,0)+IF(IF(MOD(A1252,int)=0,$D$20,0)+IF(MOD(A1252-$D$23,periods_per_year)=0,$D$22,0)+E1252&lt;I1251+D1252,IF(MOD(A1252-$D$23,periods_per_year)=0,$D$22,0),I1251+D1252-IF(MOD(A1252,int)=0,$D$20,0)-E1252))))</f>
        <v/>
      </c>
      <c r="G1252" s="44"/>
      <c r="H1252" s="43" t="str">
        <f t="shared" ref="H1252:H1315" si="196">IF(A1252="","",E1252-D1252+G1252+IF(F1252="",0,F1252))</f>
        <v/>
      </c>
      <c r="I1252" s="43" t="str">
        <f t="shared" ref="I1252:I1315" si="197">IF(A1252="","",I1251-H1252)</f>
        <v/>
      </c>
      <c r="J1252" s="45" t="str">
        <f t="shared" ref="J1252:J1315" si="198">IF(A1252="","",IF(MOD(A1252,periods_per_year)=0,A1252/periods_per_year,""))</f>
        <v/>
      </c>
      <c r="K1252" s="43" t="str">
        <f t="shared" ref="K1252:K1315" si="199">IF(A1252="","",$L$28*D1252)</f>
        <v/>
      </c>
      <c r="L1252" s="43" t="str">
        <f>IF(A1252="","",SUM($K$36:K1252))</f>
        <v/>
      </c>
    </row>
    <row r="1253" spans="1:12" x14ac:dyDescent="0.2">
      <c r="A1253" s="40" t="str">
        <f t="shared" si="190"/>
        <v/>
      </c>
      <c r="B1253" s="41" t="str">
        <f t="shared" si="191"/>
        <v/>
      </c>
      <c r="C1253" s="42" t="str">
        <f t="shared" si="192"/>
        <v/>
      </c>
      <c r="D1253" s="43" t="str">
        <f t="shared" si="193"/>
        <v/>
      </c>
      <c r="E1253" s="43" t="str">
        <f t="shared" si="194"/>
        <v/>
      </c>
      <c r="F1253" s="43" t="str">
        <f t="shared" si="195"/>
        <v/>
      </c>
      <c r="G1253" s="44"/>
      <c r="H1253" s="43" t="str">
        <f t="shared" si="196"/>
        <v/>
      </c>
      <c r="I1253" s="43" t="str">
        <f t="shared" si="197"/>
        <v/>
      </c>
      <c r="J1253" s="45" t="str">
        <f t="shared" si="198"/>
        <v/>
      </c>
      <c r="K1253" s="43" t="str">
        <f t="shared" si="199"/>
        <v/>
      </c>
      <c r="L1253" s="43" t="str">
        <f>IF(A1253="","",SUM($K$36:K1253))</f>
        <v/>
      </c>
    </row>
    <row r="1254" spans="1:12" x14ac:dyDescent="0.2">
      <c r="A1254" s="40" t="str">
        <f t="shared" si="190"/>
        <v/>
      </c>
      <c r="B1254" s="41" t="str">
        <f t="shared" si="191"/>
        <v/>
      </c>
      <c r="C1254" s="42" t="str">
        <f t="shared" si="192"/>
        <v/>
      </c>
      <c r="D1254" s="43" t="str">
        <f t="shared" si="193"/>
        <v/>
      </c>
      <c r="E1254" s="43" t="str">
        <f t="shared" si="194"/>
        <v/>
      </c>
      <c r="F1254" s="43" t="str">
        <f t="shared" si="195"/>
        <v/>
      </c>
      <c r="G1254" s="44"/>
      <c r="H1254" s="43" t="str">
        <f t="shared" si="196"/>
        <v/>
      </c>
      <c r="I1254" s="43" t="str">
        <f t="shared" si="197"/>
        <v/>
      </c>
      <c r="J1254" s="45" t="str">
        <f t="shared" si="198"/>
        <v/>
      </c>
      <c r="K1254" s="43" t="str">
        <f t="shared" si="199"/>
        <v/>
      </c>
      <c r="L1254" s="43" t="str">
        <f>IF(A1254="","",SUM($K$36:K1254))</f>
        <v/>
      </c>
    </row>
    <row r="1255" spans="1:12" x14ac:dyDescent="0.2">
      <c r="A1255" s="40" t="str">
        <f t="shared" si="190"/>
        <v/>
      </c>
      <c r="B1255" s="41" t="str">
        <f t="shared" si="191"/>
        <v/>
      </c>
      <c r="C1255" s="42" t="str">
        <f t="shared" si="192"/>
        <v/>
      </c>
      <c r="D1255" s="43" t="str">
        <f t="shared" si="193"/>
        <v/>
      </c>
      <c r="E1255" s="43" t="str">
        <f t="shared" si="194"/>
        <v/>
      </c>
      <c r="F1255" s="43" t="str">
        <f t="shared" si="195"/>
        <v/>
      </c>
      <c r="G1255" s="44"/>
      <c r="H1255" s="43" t="str">
        <f t="shared" si="196"/>
        <v/>
      </c>
      <c r="I1255" s="43" t="str">
        <f t="shared" si="197"/>
        <v/>
      </c>
      <c r="J1255" s="45" t="str">
        <f t="shared" si="198"/>
        <v/>
      </c>
      <c r="K1255" s="43" t="str">
        <f t="shared" si="199"/>
        <v/>
      </c>
      <c r="L1255" s="43" t="str">
        <f>IF(A1255="","",SUM($K$36:K1255))</f>
        <v/>
      </c>
    </row>
    <row r="1256" spans="1:12" x14ac:dyDescent="0.2">
      <c r="A1256" s="40" t="str">
        <f t="shared" si="190"/>
        <v/>
      </c>
      <c r="B1256" s="41" t="str">
        <f t="shared" si="191"/>
        <v/>
      </c>
      <c r="C1256" s="42" t="str">
        <f t="shared" si="192"/>
        <v/>
      </c>
      <c r="D1256" s="43" t="str">
        <f t="shared" si="193"/>
        <v/>
      </c>
      <c r="E1256" s="43" t="str">
        <f t="shared" si="194"/>
        <v/>
      </c>
      <c r="F1256" s="43" t="str">
        <f t="shared" si="195"/>
        <v/>
      </c>
      <c r="G1256" s="44"/>
      <c r="H1256" s="43" t="str">
        <f t="shared" si="196"/>
        <v/>
      </c>
      <c r="I1256" s="43" t="str">
        <f t="shared" si="197"/>
        <v/>
      </c>
      <c r="J1256" s="45" t="str">
        <f t="shared" si="198"/>
        <v/>
      </c>
      <c r="K1256" s="43" t="str">
        <f t="shared" si="199"/>
        <v/>
      </c>
      <c r="L1256" s="43" t="str">
        <f>IF(A1256="","",SUM($K$36:K1256))</f>
        <v/>
      </c>
    </row>
    <row r="1257" spans="1:12" x14ac:dyDescent="0.2">
      <c r="A1257" s="40" t="str">
        <f t="shared" si="190"/>
        <v/>
      </c>
      <c r="B1257" s="41" t="str">
        <f t="shared" si="191"/>
        <v/>
      </c>
      <c r="C1257" s="42" t="str">
        <f t="shared" si="192"/>
        <v/>
      </c>
      <c r="D1257" s="43" t="str">
        <f t="shared" si="193"/>
        <v/>
      </c>
      <c r="E1257" s="43" t="str">
        <f t="shared" si="194"/>
        <v/>
      </c>
      <c r="F1257" s="43" t="str">
        <f t="shared" si="195"/>
        <v/>
      </c>
      <c r="G1257" s="44"/>
      <c r="H1257" s="43" t="str">
        <f t="shared" si="196"/>
        <v/>
      </c>
      <c r="I1257" s="43" t="str">
        <f t="shared" si="197"/>
        <v/>
      </c>
      <c r="J1257" s="45" t="str">
        <f t="shared" si="198"/>
        <v/>
      </c>
      <c r="K1257" s="43" t="str">
        <f t="shared" si="199"/>
        <v/>
      </c>
      <c r="L1257" s="43" t="str">
        <f>IF(A1257="","",SUM($K$36:K1257))</f>
        <v/>
      </c>
    </row>
    <row r="1258" spans="1:12" x14ac:dyDescent="0.2">
      <c r="A1258" s="40" t="str">
        <f t="shared" si="190"/>
        <v/>
      </c>
      <c r="B1258" s="41" t="str">
        <f t="shared" si="191"/>
        <v/>
      </c>
      <c r="C1258" s="42" t="str">
        <f t="shared" si="192"/>
        <v/>
      </c>
      <c r="D1258" s="43" t="str">
        <f t="shared" si="193"/>
        <v/>
      </c>
      <c r="E1258" s="43" t="str">
        <f t="shared" si="194"/>
        <v/>
      </c>
      <c r="F1258" s="43" t="str">
        <f t="shared" si="195"/>
        <v/>
      </c>
      <c r="G1258" s="44"/>
      <c r="H1258" s="43" t="str">
        <f t="shared" si="196"/>
        <v/>
      </c>
      <c r="I1258" s="43" t="str">
        <f t="shared" si="197"/>
        <v/>
      </c>
      <c r="J1258" s="45" t="str">
        <f t="shared" si="198"/>
        <v/>
      </c>
      <c r="K1258" s="43" t="str">
        <f t="shared" si="199"/>
        <v/>
      </c>
      <c r="L1258" s="43" t="str">
        <f>IF(A1258="","",SUM($K$36:K1258))</f>
        <v/>
      </c>
    </row>
    <row r="1259" spans="1:12" x14ac:dyDescent="0.2">
      <c r="A1259" s="40" t="str">
        <f t="shared" si="190"/>
        <v/>
      </c>
      <c r="B1259" s="41" t="str">
        <f t="shared" si="191"/>
        <v/>
      </c>
      <c r="C1259" s="42" t="str">
        <f t="shared" si="192"/>
        <v/>
      </c>
      <c r="D1259" s="43" t="str">
        <f t="shared" si="193"/>
        <v/>
      </c>
      <c r="E1259" s="43" t="str">
        <f t="shared" si="194"/>
        <v/>
      </c>
      <c r="F1259" s="43" t="str">
        <f t="shared" si="195"/>
        <v/>
      </c>
      <c r="G1259" s="44"/>
      <c r="H1259" s="43" t="str">
        <f t="shared" si="196"/>
        <v/>
      </c>
      <c r="I1259" s="43" t="str">
        <f t="shared" si="197"/>
        <v/>
      </c>
      <c r="J1259" s="45" t="str">
        <f t="shared" si="198"/>
        <v/>
      </c>
      <c r="K1259" s="43" t="str">
        <f t="shared" si="199"/>
        <v/>
      </c>
      <c r="L1259" s="43" t="str">
        <f>IF(A1259="","",SUM($K$36:K1259))</f>
        <v/>
      </c>
    </row>
    <row r="1260" spans="1:12" x14ac:dyDescent="0.2">
      <c r="A1260" s="40" t="str">
        <f t="shared" si="190"/>
        <v/>
      </c>
      <c r="B1260" s="41" t="str">
        <f t="shared" si="191"/>
        <v/>
      </c>
      <c r="C1260" s="42" t="str">
        <f t="shared" si="192"/>
        <v/>
      </c>
      <c r="D1260" s="43" t="str">
        <f t="shared" si="193"/>
        <v/>
      </c>
      <c r="E1260" s="43" t="str">
        <f t="shared" si="194"/>
        <v/>
      </c>
      <c r="F1260" s="43" t="str">
        <f t="shared" si="195"/>
        <v/>
      </c>
      <c r="G1260" s="44"/>
      <c r="H1260" s="43" t="str">
        <f t="shared" si="196"/>
        <v/>
      </c>
      <c r="I1260" s="43" t="str">
        <f t="shared" si="197"/>
        <v/>
      </c>
      <c r="J1260" s="45" t="str">
        <f t="shared" si="198"/>
        <v/>
      </c>
      <c r="K1260" s="43" t="str">
        <f t="shared" si="199"/>
        <v/>
      </c>
      <c r="L1260" s="43" t="str">
        <f>IF(A1260="","",SUM($K$36:K1260))</f>
        <v/>
      </c>
    </row>
    <row r="1261" spans="1:12" x14ac:dyDescent="0.2">
      <c r="A1261" s="40" t="str">
        <f t="shared" si="190"/>
        <v/>
      </c>
      <c r="B1261" s="41" t="str">
        <f t="shared" si="191"/>
        <v/>
      </c>
      <c r="C1261" s="42" t="str">
        <f t="shared" si="192"/>
        <v/>
      </c>
      <c r="D1261" s="43" t="str">
        <f t="shared" si="193"/>
        <v/>
      </c>
      <c r="E1261" s="43" t="str">
        <f t="shared" si="194"/>
        <v/>
      </c>
      <c r="F1261" s="43" t="str">
        <f t="shared" si="195"/>
        <v/>
      </c>
      <c r="G1261" s="44"/>
      <c r="H1261" s="43" t="str">
        <f t="shared" si="196"/>
        <v/>
      </c>
      <c r="I1261" s="43" t="str">
        <f t="shared" si="197"/>
        <v/>
      </c>
      <c r="J1261" s="45" t="str">
        <f t="shared" si="198"/>
        <v/>
      </c>
      <c r="K1261" s="43" t="str">
        <f t="shared" si="199"/>
        <v/>
      </c>
      <c r="L1261" s="43" t="str">
        <f>IF(A1261="","",SUM($K$36:K1261))</f>
        <v/>
      </c>
    </row>
    <row r="1262" spans="1:12" x14ac:dyDescent="0.2">
      <c r="A1262" s="40" t="str">
        <f t="shared" si="190"/>
        <v/>
      </c>
      <c r="B1262" s="41" t="str">
        <f t="shared" si="191"/>
        <v/>
      </c>
      <c r="C1262" s="42" t="str">
        <f t="shared" si="192"/>
        <v/>
      </c>
      <c r="D1262" s="43" t="str">
        <f t="shared" si="193"/>
        <v/>
      </c>
      <c r="E1262" s="43" t="str">
        <f t="shared" si="194"/>
        <v/>
      </c>
      <c r="F1262" s="43" t="str">
        <f t="shared" si="195"/>
        <v/>
      </c>
      <c r="G1262" s="44"/>
      <c r="H1262" s="43" t="str">
        <f t="shared" si="196"/>
        <v/>
      </c>
      <c r="I1262" s="43" t="str">
        <f t="shared" si="197"/>
        <v/>
      </c>
      <c r="J1262" s="45" t="str">
        <f t="shared" si="198"/>
        <v/>
      </c>
      <c r="K1262" s="43" t="str">
        <f t="shared" si="199"/>
        <v/>
      </c>
      <c r="L1262" s="43" t="str">
        <f>IF(A1262="","",SUM($K$36:K1262))</f>
        <v/>
      </c>
    </row>
    <row r="1263" spans="1:12" x14ac:dyDescent="0.2">
      <c r="A1263" s="40" t="str">
        <f t="shared" si="190"/>
        <v/>
      </c>
      <c r="B1263" s="41" t="str">
        <f t="shared" si="191"/>
        <v/>
      </c>
      <c r="C1263" s="42" t="str">
        <f t="shared" si="192"/>
        <v/>
      </c>
      <c r="D1263" s="43" t="str">
        <f t="shared" si="193"/>
        <v/>
      </c>
      <c r="E1263" s="43" t="str">
        <f t="shared" si="194"/>
        <v/>
      </c>
      <c r="F1263" s="43" t="str">
        <f t="shared" si="195"/>
        <v/>
      </c>
      <c r="G1263" s="44"/>
      <c r="H1263" s="43" t="str">
        <f t="shared" si="196"/>
        <v/>
      </c>
      <c r="I1263" s="43" t="str">
        <f t="shared" si="197"/>
        <v/>
      </c>
      <c r="J1263" s="45" t="str">
        <f t="shared" si="198"/>
        <v/>
      </c>
      <c r="K1263" s="43" t="str">
        <f t="shared" si="199"/>
        <v/>
      </c>
      <c r="L1263" s="43" t="str">
        <f>IF(A1263="","",SUM($K$36:K1263))</f>
        <v/>
      </c>
    </row>
    <row r="1264" spans="1:12" x14ac:dyDescent="0.2">
      <c r="A1264" s="40" t="str">
        <f t="shared" si="190"/>
        <v/>
      </c>
      <c r="B1264" s="41" t="str">
        <f t="shared" si="191"/>
        <v/>
      </c>
      <c r="C1264" s="42" t="str">
        <f t="shared" si="192"/>
        <v/>
      </c>
      <c r="D1264" s="43" t="str">
        <f t="shared" si="193"/>
        <v/>
      </c>
      <c r="E1264" s="43" t="str">
        <f t="shared" si="194"/>
        <v/>
      </c>
      <c r="F1264" s="43" t="str">
        <f t="shared" si="195"/>
        <v/>
      </c>
      <c r="G1264" s="44"/>
      <c r="H1264" s="43" t="str">
        <f t="shared" si="196"/>
        <v/>
      </c>
      <c r="I1264" s="43" t="str">
        <f t="shared" si="197"/>
        <v/>
      </c>
      <c r="J1264" s="45" t="str">
        <f t="shared" si="198"/>
        <v/>
      </c>
      <c r="K1264" s="43" t="str">
        <f t="shared" si="199"/>
        <v/>
      </c>
      <c r="L1264" s="43" t="str">
        <f>IF(A1264="","",SUM($K$36:K1264))</f>
        <v/>
      </c>
    </row>
    <row r="1265" spans="1:12" x14ac:dyDescent="0.2">
      <c r="A1265" s="40" t="str">
        <f t="shared" si="190"/>
        <v/>
      </c>
      <c r="B1265" s="41" t="str">
        <f t="shared" si="191"/>
        <v/>
      </c>
      <c r="C1265" s="42" t="str">
        <f t="shared" si="192"/>
        <v/>
      </c>
      <c r="D1265" s="43" t="str">
        <f t="shared" si="193"/>
        <v/>
      </c>
      <c r="E1265" s="43" t="str">
        <f t="shared" si="194"/>
        <v/>
      </c>
      <c r="F1265" s="43" t="str">
        <f t="shared" si="195"/>
        <v/>
      </c>
      <c r="G1265" s="44"/>
      <c r="H1265" s="43" t="str">
        <f t="shared" si="196"/>
        <v/>
      </c>
      <c r="I1265" s="43" t="str">
        <f t="shared" si="197"/>
        <v/>
      </c>
      <c r="J1265" s="45" t="str">
        <f t="shared" si="198"/>
        <v/>
      </c>
      <c r="K1265" s="43" t="str">
        <f t="shared" si="199"/>
        <v/>
      </c>
      <c r="L1265" s="43" t="str">
        <f>IF(A1265="","",SUM($K$36:K1265))</f>
        <v/>
      </c>
    </row>
    <row r="1266" spans="1:12" x14ac:dyDescent="0.2">
      <c r="A1266" s="40" t="str">
        <f t="shared" si="190"/>
        <v/>
      </c>
      <c r="B1266" s="41" t="str">
        <f t="shared" si="191"/>
        <v/>
      </c>
      <c r="C1266" s="42" t="str">
        <f t="shared" si="192"/>
        <v/>
      </c>
      <c r="D1266" s="43" t="str">
        <f t="shared" si="193"/>
        <v/>
      </c>
      <c r="E1266" s="43" t="str">
        <f t="shared" si="194"/>
        <v/>
      </c>
      <c r="F1266" s="43" t="str">
        <f t="shared" si="195"/>
        <v/>
      </c>
      <c r="G1266" s="44"/>
      <c r="H1266" s="43" t="str">
        <f t="shared" si="196"/>
        <v/>
      </c>
      <c r="I1266" s="43" t="str">
        <f t="shared" si="197"/>
        <v/>
      </c>
      <c r="J1266" s="45" t="str">
        <f t="shared" si="198"/>
        <v/>
      </c>
      <c r="K1266" s="43" t="str">
        <f t="shared" si="199"/>
        <v/>
      </c>
      <c r="L1266" s="43" t="str">
        <f>IF(A1266="","",SUM($K$36:K1266))</f>
        <v/>
      </c>
    </row>
    <row r="1267" spans="1:12" x14ac:dyDescent="0.2">
      <c r="A1267" s="40" t="str">
        <f t="shared" si="190"/>
        <v/>
      </c>
      <c r="B1267" s="41" t="str">
        <f t="shared" si="191"/>
        <v/>
      </c>
      <c r="C1267" s="42" t="str">
        <f t="shared" si="192"/>
        <v/>
      </c>
      <c r="D1267" s="43" t="str">
        <f t="shared" si="193"/>
        <v/>
      </c>
      <c r="E1267" s="43" t="str">
        <f t="shared" si="194"/>
        <v/>
      </c>
      <c r="F1267" s="43" t="str">
        <f t="shared" si="195"/>
        <v/>
      </c>
      <c r="G1267" s="44"/>
      <c r="H1267" s="43" t="str">
        <f t="shared" si="196"/>
        <v/>
      </c>
      <c r="I1267" s="43" t="str">
        <f t="shared" si="197"/>
        <v/>
      </c>
      <c r="J1267" s="45" t="str">
        <f t="shared" si="198"/>
        <v/>
      </c>
      <c r="K1267" s="43" t="str">
        <f t="shared" si="199"/>
        <v/>
      </c>
      <c r="L1267" s="43" t="str">
        <f>IF(A1267="","",SUM($K$36:K1267))</f>
        <v/>
      </c>
    </row>
    <row r="1268" spans="1:12" x14ac:dyDescent="0.2">
      <c r="A1268" s="40" t="str">
        <f t="shared" si="190"/>
        <v/>
      </c>
      <c r="B1268" s="41" t="str">
        <f t="shared" si="191"/>
        <v/>
      </c>
      <c r="C1268" s="42" t="str">
        <f t="shared" si="192"/>
        <v/>
      </c>
      <c r="D1268" s="43" t="str">
        <f t="shared" si="193"/>
        <v/>
      </c>
      <c r="E1268" s="43" t="str">
        <f t="shared" si="194"/>
        <v/>
      </c>
      <c r="F1268" s="43" t="str">
        <f t="shared" si="195"/>
        <v/>
      </c>
      <c r="G1268" s="44"/>
      <c r="H1268" s="43" t="str">
        <f t="shared" si="196"/>
        <v/>
      </c>
      <c r="I1268" s="43" t="str">
        <f t="shared" si="197"/>
        <v/>
      </c>
      <c r="J1268" s="45" t="str">
        <f t="shared" si="198"/>
        <v/>
      </c>
      <c r="K1268" s="43" t="str">
        <f t="shared" si="199"/>
        <v/>
      </c>
      <c r="L1268" s="43" t="str">
        <f>IF(A1268="","",SUM($K$36:K1268))</f>
        <v/>
      </c>
    </row>
    <row r="1269" spans="1:12" x14ac:dyDescent="0.2">
      <c r="A1269" s="40" t="str">
        <f t="shared" si="190"/>
        <v/>
      </c>
      <c r="B1269" s="41" t="str">
        <f t="shared" si="191"/>
        <v/>
      </c>
      <c r="C1269" s="42" t="str">
        <f t="shared" si="192"/>
        <v/>
      </c>
      <c r="D1269" s="43" t="str">
        <f t="shared" si="193"/>
        <v/>
      </c>
      <c r="E1269" s="43" t="str">
        <f t="shared" si="194"/>
        <v/>
      </c>
      <c r="F1269" s="43" t="str">
        <f t="shared" si="195"/>
        <v/>
      </c>
      <c r="G1269" s="44"/>
      <c r="H1269" s="43" t="str">
        <f t="shared" si="196"/>
        <v/>
      </c>
      <c r="I1269" s="43" t="str">
        <f t="shared" si="197"/>
        <v/>
      </c>
      <c r="J1269" s="45" t="str">
        <f t="shared" si="198"/>
        <v/>
      </c>
      <c r="K1269" s="43" t="str">
        <f t="shared" si="199"/>
        <v/>
      </c>
      <c r="L1269" s="43" t="str">
        <f>IF(A1269="","",SUM($K$36:K1269))</f>
        <v/>
      </c>
    </row>
    <row r="1270" spans="1:12" x14ac:dyDescent="0.2">
      <c r="A1270" s="40" t="str">
        <f t="shared" si="190"/>
        <v/>
      </c>
      <c r="B1270" s="41" t="str">
        <f t="shared" si="191"/>
        <v/>
      </c>
      <c r="C1270" s="42" t="str">
        <f t="shared" si="192"/>
        <v/>
      </c>
      <c r="D1270" s="43" t="str">
        <f t="shared" si="193"/>
        <v/>
      </c>
      <c r="E1270" s="43" t="str">
        <f t="shared" si="194"/>
        <v/>
      </c>
      <c r="F1270" s="43" t="str">
        <f t="shared" si="195"/>
        <v/>
      </c>
      <c r="G1270" s="44"/>
      <c r="H1270" s="43" t="str">
        <f t="shared" si="196"/>
        <v/>
      </c>
      <c r="I1270" s="43" t="str">
        <f t="shared" si="197"/>
        <v/>
      </c>
      <c r="J1270" s="45" t="str">
        <f t="shared" si="198"/>
        <v/>
      </c>
      <c r="K1270" s="43" t="str">
        <f t="shared" si="199"/>
        <v/>
      </c>
      <c r="L1270" s="43" t="str">
        <f>IF(A1270="","",SUM($K$36:K1270))</f>
        <v/>
      </c>
    </row>
    <row r="1271" spans="1:12" x14ac:dyDescent="0.2">
      <c r="A1271" s="40" t="str">
        <f t="shared" si="190"/>
        <v/>
      </c>
      <c r="B1271" s="41" t="str">
        <f t="shared" si="191"/>
        <v/>
      </c>
      <c r="C1271" s="42" t="str">
        <f t="shared" si="192"/>
        <v/>
      </c>
      <c r="D1271" s="43" t="str">
        <f t="shared" si="193"/>
        <v/>
      </c>
      <c r="E1271" s="43" t="str">
        <f t="shared" si="194"/>
        <v/>
      </c>
      <c r="F1271" s="43" t="str">
        <f t="shared" si="195"/>
        <v/>
      </c>
      <c r="G1271" s="44"/>
      <c r="H1271" s="43" t="str">
        <f t="shared" si="196"/>
        <v/>
      </c>
      <c r="I1271" s="43" t="str">
        <f t="shared" si="197"/>
        <v/>
      </c>
      <c r="J1271" s="45" t="str">
        <f t="shared" si="198"/>
        <v/>
      </c>
      <c r="K1271" s="43" t="str">
        <f t="shared" si="199"/>
        <v/>
      </c>
      <c r="L1271" s="43" t="str">
        <f>IF(A1271="","",SUM($K$36:K1271))</f>
        <v/>
      </c>
    </row>
    <row r="1272" spans="1:12" x14ac:dyDescent="0.2">
      <c r="A1272" s="40" t="str">
        <f t="shared" si="190"/>
        <v/>
      </c>
      <c r="B1272" s="41" t="str">
        <f t="shared" si="191"/>
        <v/>
      </c>
      <c r="C1272" s="42" t="str">
        <f t="shared" si="192"/>
        <v/>
      </c>
      <c r="D1272" s="43" t="str">
        <f t="shared" si="193"/>
        <v/>
      </c>
      <c r="E1272" s="43" t="str">
        <f t="shared" si="194"/>
        <v/>
      </c>
      <c r="F1272" s="43" t="str">
        <f t="shared" si="195"/>
        <v/>
      </c>
      <c r="G1272" s="44"/>
      <c r="H1272" s="43" t="str">
        <f t="shared" si="196"/>
        <v/>
      </c>
      <c r="I1272" s="43" t="str">
        <f t="shared" si="197"/>
        <v/>
      </c>
      <c r="J1272" s="45" t="str">
        <f t="shared" si="198"/>
        <v/>
      </c>
      <c r="K1272" s="43" t="str">
        <f t="shared" si="199"/>
        <v/>
      </c>
      <c r="L1272" s="43" t="str">
        <f>IF(A1272="","",SUM($K$36:K1272))</f>
        <v/>
      </c>
    </row>
    <row r="1273" spans="1:12" x14ac:dyDescent="0.2">
      <c r="A1273" s="40" t="str">
        <f t="shared" si="190"/>
        <v/>
      </c>
      <c r="B1273" s="41" t="str">
        <f t="shared" si="191"/>
        <v/>
      </c>
      <c r="C1273" s="42" t="str">
        <f t="shared" si="192"/>
        <v/>
      </c>
      <c r="D1273" s="43" t="str">
        <f t="shared" si="193"/>
        <v/>
      </c>
      <c r="E1273" s="43" t="str">
        <f t="shared" si="194"/>
        <v/>
      </c>
      <c r="F1273" s="43" t="str">
        <f t="shared" si="195"/>
        <v/>
      </c>
      <c r="G1273" s="44"/>
      <c r="H1273" s="43" t="str">
        <f t="shared" si="196"/>
        <v/>
      </c>
      <c r="I1273" s="43" t="str">
        <f t="shared" si="197"/>
        <v/>
      </c>
      <c r="J1273" s="45" t="str">
        <f t="shared" si="198"/>
        <v/>
      </c>
      <c r="K1273" s="43" t="str">
        <f t="shared" si="199"/>
        <v/>
      </c>
      <c r="L1273" s="43" t="str">
        <f>IF(A1273="","",SUM($K$36:K1273))</f>
        <v/>
      </c>
    </row>
    <row r="1274" spans="1:12" x14ac:dyDescent="0.2">
      <c r="A1274" s="40" t="str">
        <f t="shared" si="190"/>
        <v/>
      </c>
      <c r="B1274" s="41" t="str">
        <f t="shared" si="191"/>
        <v/>
      </c>
      <c r="C1274" s="42" t="str">
        <f t="shared" si="192"/>
        <v/>
      </c>
      <c r="D1274" s="43" t="str">
        <f t="shared" si="193"/>
        <v/>
      </c>
      <c r="E1274" s="43" t="str">
        <f t="shared" si="194"/>
        <v/>
      </c>
      <c r="F1274" s="43" t="str">
        <f t="shared" si="195"/>
        <v/>
      </c>
      <c r="G1274" s="44"/>
      <c r="H1274" s="43" t="str">
        <f t="shared" si="196"/>
        <v/>
      </c>
      <c r="I1274" s="43" t="str">
        <f t="shared" si="197"/>
        <v/>
      </c>
      <c r="J1274" s="45" t="str">
        <f t="shared" si="198"/>
        <v/>
      </c>
      <c r="K1274" s="43" t="str">
        <f t="shared" si="199"/>
        <v/>
      </c>
      <c r="L1274" s="43" t="str">
        <f>IF(A1274="","",SUM($K$36:K1274))</f>
        <v/>
      </c>
    </row>
    <row r="1275" spans="1:12" x14ac:dyDescent="0.2">
      <c r="A1275" s="40" t="str">
        <f t="shared" si="190"/>
        <v/>
      </c>
      <c r="B1275" s="41" t="str">
        <f t="shared" si="191"/>
        <v/>
      </c>
      <c r="C1275" s="42" t="str">
        <f t="shared" si="192"/>
        <v/>
      </c>
      <c r="D1275" s="43" t="str">
        <f t="shared" si="193"/>
        <v/>
      </c>
      <c r="E1275" s="43" t="str">
        <f t="shared" si="194"/>
        <v/>
      </c>
      <c r="F1275" s="43" t="str">
        <f t="shared" si="195"/>
        <v/>
      </c>
      <c r="G1275" s="44"/>
      <c r="H1275" s="43" t="str">
        <f t="shared" si="196"/>
        <v/>
      </c>
      <c r="I1275" s="43" t="str">
        <f t="shared" si="197"/>
        <v/>
      </c>
      <c r="J1275" s="45" t="str">
        <f t="shared" si="198"/>
        <v/>
      </c>
      <c r="K1275" s="43" t="str">
        <f t="shared" si="199"/>
        <v/>
      </c>
      <c r="L1275" s="43" t="str">
        <f>IF(A1275="","",SUM($K$36:K1275))</f>
        <v/>
      </c>
    </row>
    <row r="1276" spans="1:12" x14ac:dyDescent="0.2">
      <c r="A1276" s="40" t="str">
        <f t="shared" si="190"/>
        <v/>
      </c>
      <c r="B1276" s="41" t="str">
        <f t="shared" si="191"/>
        <v/>
      </c>
      <c r="C1276" s="42" t="str">
        <f t="shared" si="192"/>
        <v/>
      </c>
      <c r="D1276" s="43" t="str">
        <f t="shared" si="193"/>
        <v/>
      </c>
      <c r="E1276" s="43" t="str">
        <f t="shared" si="194"/>
        <v/>
      </c>
      <c r="F1276" s="43" t="str">
        <f t="shared" si="195"/>
        <v/>
      </c>
      <c r="G1276" s="44"/>
      <c r="H1276" s="43" t="str">
        <f t="shared" si="196"/>
        <v/>
      </c>
      <c r="I1276" s="43" t="str">
        <f t="shared" si="197"/>
        <v/>
      </c>
      <c r="J1276" s="45" t="str">
        <f t="shared" si="198"/>
        <v/>
      </c>
      <c r="K1276" s="43" t="str">
        <f t="shared" si="199"/>
        <v/>
      </c>
      <c r="L1276" s="43" t="str">
        <f>IF(A1276="","",SUM($K$36:K1276))</f>
        <v/>
      </c>
    </row>
    <row r="1277" spans="1:12" x14ac:dyDescent="0.2">
      <c r="A1277" s="40" t="str">
        <f t="shared" si="190"/>
        <v/>
      </c>
      <c r="B1277" s="41" t="str">
        <f t="shared" si="191"/>
        <v/>
      </c>
      <c r="C1277" s="42" t="str">
        <f t="shared" si="192"/>
        <v/>
      </c>
      <c r="D1277" s="43" t="str">
        <f t="shared" si="193"/>
        <v/>
      </c>
      <c r="E1277" s="43" t="str">
        <f t="shared" si="194"/>
        <v/>
      </c>
      <c r="F1277" s="43" t="str">
        <f t="shared" si="195"/>
        <v/>
      </c>
      <c r="G1277" s="44"/>
      <c r="H1277" s="43" t="str">
        <f t="shared" si="196"/>
        <v/>
      </c>
      <c r="I1277" s="43" t="str">
        <f t="shared" si="197"/>
        <v/>
      </c>
      <c r="J1277" s="45" t="str">
        <f t="shared" si="198"/>
        <v/>
      </c>
      <c r="K1277" s="43" t="str">
        <f t="shared" si="199"/>
        <v/>
      </c>
      <c r="L1277" s="43" t="str">
        <f>IF(A1277="","",SUM($K$36:K1277))</f>
        <v/>
      </c>
    </row>
    <row r="1278" spans="1:12" x14ac:dyDescent="0.2">
      <c r="A1278" s="40" t="str">
        <f t="shared" si="190"/>
        <v/>
      </c>
      <c r="B1278" s="41" t="str">
        <f t="shared" si="191"/>
        <v/>
      </c>
      <c r="C1278" s="42" t="str">
        <f t="shared" si="192"/>
        <v/>
      </c>
      <c r="D1278" s="43" t="str">
        <f t="shared" si="193"/>
        <v/>
      </c>
      <c r="E1278" s="43" t="str">
        <f t="shared" si="194"/>
        <v/>
      </c>
      <c r="F1278" s="43" t="str">
        <f t="shared" si="195"/>
        <v/>
      </c>
      <c r="G1278" s="44"/>
      <c r="H1278" s="43" t="str">
        <f t="shared" si="196"/>
        <v/>
      </c>
      <c r="I1278" s="43" t="str">
        <f t="shared" si="197"/>
        <v/>
      </c>
      <c r="J1278" s="45" t="str">
        <f t="shared" si="198"/>
        <v/>
      </c>
      <c r="K1278" s="43" t="str">
        <f t="shared" si="199"/>
        <v/>
      </c>
      <c r="L1278" s="43" t="str">
        <f>IF(A1278="","",SUM($K$36:K1278))</f>
        <v/>
      </c>
    </row>
    <row r="1279" spans="1:12" x14ac:dyDescent="0.2">
      <c r="A1279" s="40" t="str">
        <f t="shared" si="190"/>
        <v/>
      </c>
      <c r="B1279" s="41" t="str">
        <f t="shared" si="191"/>
        <v/>
      </c>
      <c r="C1279" s="42" t="str">
        <f t="shared" si="192"/>
        <v/>
      </c>
      <c r="D1279" s="43" t="str">
        <f t="shared" si="193"/>
        <v/>
      </c>
      <c r="E1279" s="43" t="str">
        <f t="shared" si="194"/>
        <v/>
      </c>
      <c r="F1279" s="43" t="str">
        <f t="shared" si="195"/>
        <v/>
      </c>
      <c r="G1279" s="44"/>
      <c r="H1279" s="43" t="str">
        <f t="shared" si="196"/>
        <v/>
      </c>
      <c r="I1279" s="43" t="str">
        <f t="shared" si="197"/>
        <v/>
      </c>
      <c r="J1279" s="45" t="str">
        <f t="shared" si="198"/>
        <v/>
      </c>
      <c r="K1279" s="43" t="str">
        <f t="shared" si="199"/>
        <v/>
      </c>
      <c r="L1279" s="43" t="str">
        <f>IF(A1279="","",SUM($K$36:K1279))</f>
        <v/>
      </c>
    </row>
    <row r="1280" spans="1:12" x14ac:dyDescent="0.2">
      <c r="A1280" s="40" t="str">
        <f t="shared" si="190"/>
        <v/>
      </c>
      <c r="B1280" s="41" t="str">
        <f t="shared" si="191"/>
        <v/>
      </c>
      <c r="C1280" s="42" t="str">
        <f t="shared" si="192"/>
        <v/>
      </c>
      <c r="D1280" s="43" t="str">
        <f t="shared" si="193"/>
        <v/>
      </c>
      <c r="E1280" s="43" t="str">
        <f t="shared" si="194"/>
        <v/>
      </c>
      <c r="F1280" s="43" t="str">
        <f t="shared" si="195"/>
        <v/>
      </c>
      <c r="G1280" s="44"/>
      <c r="H1280" s="43" t="str">
        <f t="shared" si="196"/>
        <v/>
      </c>
      <c r="I1280" s="43" t="str">
        <f t="shared" si="197"/>
        <v/>
      </c>
      <c r="J1280" s="45" t="str">
        <f t="shared" si="198"/>
        <v/>
      </c>
      <c r="K1280" s="43" t="str">
        <f t="shared" si="199"/>
        <v/>
      </c>
      <c r="L1280" s="43" t="str">
        <f>IF(A1280="","",SUM($K$36:K1280))</f>
        <v/>
      </c>
    </row>
    <row r="1281" spans="1:12" x14ac:dyDescent="0.2">
      <c r="A1281" s="40" t="str">
        <f t="shared" si="190"/>
        <v/>
      </c>
      <c r="B1281" s="41" t="str">
        <f t="shared" si="191"/>
        <v/>
      </c>
      <c r="C1281" s="42" t="str">
        <f t="shared" si="192"/>
        <v/>
      </c>
      <c r="D1281" s="43" t="str">
        <f t="shared" si="193"/>
        <v/>
      </c>
      <c r="E1281" s="43" t="str">
        <f t="shared" si="194"/>
        <v/>
      </c>
      <c r="F1281" s="43" t="str">
        <f t="shared" si="195"/>
        <v/>
      </c>
      <c r="G1281" s="44"/>
      <c r="H1281" s="43" t="str">
        <f t="shared" si="196"/>
        <v/>
      </c>
      <c r="I1281" s="43" t="str">
        <f t="shared" si="197"/>
        <v/>
      </c>
      <c r="J1281" s="45" t="str">
        <f t="shared" si="198"/>
        <v/>
      </c>
      <c r="K1281" s="43" t="str">
        <f t="shared" si="199"/>
        <v/>
      </c>
      <c r="L1281" s="43" t="str">
        <f>IF(A1281="","",SUM($K$36:K1281))</f>
        <v/>
      </c>
    </row>
    <row r="1282" spans="1:12" x14ac:dyDescent="0.2">
      <c r="A1282" s="40" t="str">
        <f t="shared" si="190"/>
        <v/>
      </c>
      <c r="B1282" s="41" t="str">
        <f t="shared" si="191"/>
        <v/>
      </c>
      <c r="C1282" s="42" t="str">
        <f t="shared" si="192"/>
        <v/>
      </c>
      <c r="D1282" s="43" t="str">
        <f t="shared" si="193"/>
        <v/>
      </c>
      <c r="E1282" s="43" t="str">
        <f t="shared" si="194"/>
        <v/>
      </c>
      <c r="F1282" s="43" t="str">
        <f t="shared" si="195"/>
        <v/>
      </c>
      <c r="G1282" s="44"/>
      <c r="H1282" s="43" t="str">
        <f t="shared" si="196"/>
        <v/>
      </c>
      <c r="I1282" s="43" t="str">
        <f t="shared" si="197"/>
        <v/>
      </c>
      <c r="J1282" s="45" t="str">
        <f t="shared" si="198"/>
        <v/>
      </c>
      <c r="K1282" s="43" t="str">
        <f t="shared" si="199"/>
        <v/>
      </c>
      <c r="L1282" s="43" t="str">
        <f>IF(A1282="","",SUM($K$36:K1282))</f>
        <v/>
      </c>
    </row>
    <row r="1283" spans="1:12" x14ac:dyDescent="0.2">
      <c r="A1283" s="40" t="str">
        <f t="shared" si="190"/>
        <v/>
      </c>
      <c r="B1283" s="41" t="str">
        <f t="shared" si="191"/>
        <v/>
      </c>
      <c r="C1283" s="42" t="str">
        <f t="shared" si="192"/>
        <v/>
      </c>
      <c r="D1283" s="43" t="str">
        <f t="shared" si="193"/>
        <v/>
      </c>
      <c r="E1283" s="43" t="str">
        <f t="shared" si="194"/>
        <v/>
      </c>
      <c r="F1283" s="43" t="str">
        <f t="shared" si="195"/>
        <v/>
      </c>
      <c r="G1283" s="44"/>
      <c r="H1283" s="43" t="str">
        <f t="shared" si="196"/>
        <v/>
      </c>
      <c r="I1283" s="43" t="str">
        <f t="shared" si="197"/>
        <v/>
      </c>
      <c r="J1283" s="45" t="str">
        <f t="shared" si="198"/>
        <v/>
      </c>
      <c r="K1283" s="43" t="str">
        <f t="shared" si="199"/>
        <v/>
      </c>
      <c r="L1283" s="43" t="str">
        <f>IF(A1283="","",SUM($K$36:K1283))</f>
        <v/>
      </c>
    </row>
    <row r="1284" spans="1:12" x14ac:dyDescent="0.2">
      <c r="A1284" s="40" t="str">
        <f t="shared" si="190"/>
        <v/>
      </c>
      <c r="B1284" s="41" t="str">
        <f t="shared" si="191"/>
        <v/>
      </c>
      <c r="C1284" s="42" t="str">
        <f t="shared" si="192"/>
        <v/>
      </c>
      <c r="D1284" s="43" t="str">
        <f t="shared" si="193"/>
        <v/>
      </c>
      <c r="E1284" s="43" t="str">
        <f t="shared" si="194"/>
        <v/>
      </c>
      <c r="F1284" s="43" t="str">
        <f t="shared" si="195"/>
        <v/>
      </c>
      <c r="G1284" s="44"/>
      <c r="H1284" s="43" t="str">
        <f t="shared" si="196"/>
        <v/>
      </c>
      <c r="I1284" s="43" t="str">
        <f t="shared" si="197"/>
        <v/>
      </c>
      <c r="J1284" s="45" t="str">
        <f t="shared" si="198"/>
        <v/>
      </c>
      <c r="K1284" s="43" t="str">
        <f t="shared" si="199"/>
        <v/>
      </c>
      <c r="L1284" s="43" t="str">
        <f>IF(A1284="","",SUM($K$36:K1284))</f>
        <v/>
      </c>
    </row>
    <row r="1285" spans="1:12" x14ac:dyDescent="0.2">
      <c r="A1285" s="40" t="str">
        <f t="shared" si="190"/>
        <v/>
      </c>
      <c r="B1285" s="41" t="str">
        <f t="shared" si="191"/>
        <v/>
      </c>
      <c r="C1285" s="42" t="str">
        <f t="shared" si="192"/>
        <v/>
      </c>
      <c r="D1285" s="43" t="str">
        <f t="shared" si="193"/>
        <v/>
      </c>
      <c r="E1285" s="43" t="str">
        <f t="shared" si="194"/>
        <v/>
      </c>
      <c r="F1285" s="43" t="str">
        <f t="shared" si="195"/>
        <v/>
      </c>
      <c r="G1285" s="44"/>
      <c r="H1285" s="43" t="str">
        <f t="shared" si="196"/>
        <v/>
      </c>
      <c r="I1285" s="43" t="str">
        <f t="shared" si="197"/>
        <v/>
      </c>
      <c r="J1285" s="45" t="str">
        <f t="shared" si="198"/>
        <v/>
      </c>
      <c r="K1285" s="43" t="str">
        <f t="shared" si="199"/>
        <v/>
      </c>
      <c r="L1285" s="43" t="str">
        <f>IF(A1285="","",SUM($K$36:K1285))</f>
        <v/>
      </c>
    </row>
    <row r="1286" spans="1:12" x14ac:dyDescent="0.2">
      <c r="A1286" s="40" t="str">
        <f t="shared" si="190"/>
        <v/>
      </c>
      <c r="B1286" s="41" t="str">
        <f t="shared" si="191"/>
        <v/>
      </c>
      <c r="C1286" s="42" t="str">
        <f t="shared" si="192"/>
        <v/>
      </c>
      <c r="D1286" s="43" t="str">
        <f t="shared" si="193"/>
        <v/>
      </c>
      <c r="E1286" s="43" t="str">
        <f t="shared" si="194"/>
        <v/>
      </c>
      <c r="F1286" s="43" t="str">
        <f t="shared" si="195"/>
        <v/>
      </c>
      <c r="G1286" s="44"/>
      <c r="H1286" s="43" t="str">
        <f t="shared" si="196"/>
        <v/>
      </c>
      <c r="I1286" s="43" t="str">
        <f t="shared" si="197"/>
        <v/>
      </c>
      <c r="J1286" s="45" t="str">
        <f t="shared" si="198"/>
        <v/>
      </c>
      <c r="K1286" s="43" t="str">
        <f t="shared" si="199"/>
        <v/>
      </c>
      <c r="L1286" s="43" t="str">
        <f>IF(A1286="","",SUM($K$36:K1286))</f>
        <v/>
      </c>
    </row>
    <row r="1287" spans="1:12" x14ac:dyDescent="0.2">
      <c r="A1287" s="40" t="str">
        <f t="shared" si="190"/>
        <v/>
      </c>
      <c r="B1287" s="41" t="str">
        <f t="shared" si="191"/>
        <v/>
      </c>
      <c r="C1287" s="42" t="str">
        <f t="shared" si="192"/>
        <v/>
      </c>
      <c r="D1287" s="43" t="str">
        <f t="shared" si="193"/>
        <v/>
      </c>
      <c r="E1287" s="43" t="str">
        <f t="shared" si="194"/>
        <v/>
      </c>
      <c r="F1287" s="43" t="str">
        <f t="shared" si="195"/>
        <v/>
      </c>
      <c r="G1287" s="44"/>
      <c r="H1287" s="43" t="str">
        <f t="shared" si="196"/>
        <v/>
      </c>
      <c r="I1287" s="43" t="str">
        <f t="shared" si="197"/>
        <v/>
      </c>
      <c r="J1287" s="45" t="str">
        <f t="shared" si="198"/>
        <v/>
      </c>
      <c r="K1287" s="43" t="str">
        <f t="shared" si="199"/>
        <v/>
      </c>
      <c r="L1287" s="43" t="str">
        <f>IF(A1287="","",SUM($K$36:K1287))</f>
        <v/>
      </c>
    </row>
    <row r="1288" spans="1:12" x14ac:dyDescent="0.2">
      <c r="A1288" s="40" t="str">
        <f t="shared" si="190"/>
        <v/>
      </c>
      <c r="B1288" s="41" t="str">
        <f t="shared" si="191"/>
        <v/>
      </c>
      <c r="C1288" s="42" t="str">
        <f t="shared" si="192"/>
        <v/>
      </c>
      <c r="D1288" s="43" t="str">
        <f t="shared" si="193"/>
        <v/>
      </c>
      <c r="E1288" s="43" t="str">
        <f t="shared" si="194"/>
        <v/>
      </c>
      <c r="F1288" s="43" t="str">
        <f t="shared" si="195"/>
        <v/>
      </c>
      <c r="G1288" s="44"/>
      <c r="H1288" s="43" t="str">
        <f t="shared" si="196"/>
        <v/>
      </c>
      <c r="I1288" s="43" t="str">
        <f t="shared" si="197"/>
        <v/>
      </c>
      <c r="J1288" s="45" t="str">
        <f t="shared" si="198"/>
        <v/>
      </c>
      <c r="K1288" s="43" t="str">
        <f t="shared" si="199"/>
        <v/>
      </c>
      <c r="L1288" s="43" t="str">
        <f>IF(A1288="","",SUM($K$36:K1288))</f>
        <v/>
      </c>
    </row>
    <row r="1289" spans="1:12" x14ac:dyDescent="0.2">
      <c r="A1289" s="40" t="str">
        <f t="shared" si="190"/>
        <v/>
      </c>
      <c r="B1289" s="41" t="str">
        <f t="shared" si="191"/>
        <v/>
      </c>
      <c r="C1289" s="42" t="str">
        <f t="shared" si="192"/>
        <v/>
      </c>
      <c r="D1289" s="43" t="str">
        <f t="shared" si="193"/>
        <v/>
      </c>
      <c r="E1289" s="43" t="str">
        <f t="shared" si="194"/>
        <v/>
      </c>
      <c r="F1289" s="43" t="str">
        <f t="shared" si="195"/>
        <v/>
      </c>
      <c r="G1289" s="44"/>
      <c r="H1289" s="43" t="str">
        <f t="shared" si="196"/>
        <v/>
      </c>
      <c r="I1289" s="43" t="str">
        <f t="shared" si="197"/>
        <v/>
      </c>
      <c r="J1289" s="45" t="str">
        <f t="shared" si="198"/>
        <v/>
      </c>
      <c r="K1289" s="43" t="str">
        <f t="shared" si="199"/>
        <v/>
      </c>
      <c r="L1289" s="43" t="str">
        <f>IF(A1289="","",SUM($K$36:K1289))</f>
        <v/>
      </c>
    </row>
    <row r="1290" spans="1:12" x14ac:dyDescent="0.2">
      <c r="A1290" s="40" t="str">
        <f t="shared" si="190"/>
        <v/>
      </c>
      <c r="B1290" s="41" t="str">
        <f t="shared" si="191"/>
        <v/>
      </c>
      <c r="C1290" s="42" t="str">
        <f t="shared" si="192"/>
        <v/>
      </c>
      <c r="D1290" s="43" t="str">
        <f t="shared" si="193"/>
        <v/>
      </c>
      <c r="E1290" s="43" t="str">
        <f t="shared" si="194"/>
        <v/>
      </c>
      <c r="F1290" s="43" t="str">
        <f t="shared" si="195"/>
        <v/>
      </c>
      <c r="G1290" s="44"/>
      <c r="H1290" s="43" t="str">
        <f t="shared" si="196"/>
        <v/>
      </c>
      <c r="I1290" s="43" t="str">
        <f t="shared" si="197"/>
        <v/>
      </c>
      <c r="J1290" s="45" t="str">
        <f t="shared" si="198"/>
        <v/>
      </c>
      <c r="K1290" s="43" t="str">
        <f t="shared" si="199"/>
        <v/>
      </c>
      <c r="L1290" s="43" t="str">
        <f>IF(A1290="","",SUM($K$36:K1290))</f>
        <v/>
      </c>
    </row>
    <row r="1291" spans="1:12" x14ac:dyDescent="0.2">
      <c r="A1291" s="40" t="str">
        <f t="shared" si="190"/>
        <v/>
      </c>
      <c r="B1291" s="41" t="str">
        <f t="shared" si="191"/>
        <v/>
      </c>
      <c r="C1291" s="42" t="str">
        <f t="shared" si="192"/>
        <v/>
      </c>
      <c r="D1291" s="43" t="str">
        <f t="shared" si="193"/>
        <v/>
      </c>
      <c r="E1291" s="43" t="str">
        <f t="shared" si="194"/>
        <v/>
      </c>
      <c r="F1291" s="43" t="str">
        <f t="shared" si="195"/>
        <v/>
      </c>
      <c r="G1291" s="44"/>
      <c r="H1291" s="43" t="str">
        <f t="shared" si="196"/>
        <v/>
      </c>
      <c r="I1291" s="43" t="str">
        <f t="shared" si="197"/>
        <v/>
      </c>
      <c r="J1291" s="45" t="str">
        <f t="shared" si="198"/>
        <v/>
      </c>
      <c r="K1291" s="43" t="str">
        <f t="shared" si="199"/>
        <v/>
      </c>
      <c r="L1291" s="43" t="str">
        <f>IF(A1291="","",SUM($K$36:K1291))</f>
        <v/>
      </c>
    </row>
    <row r="1292" spans="1:12" x14ac:dyDescent="0.2">
      <c r="A1292" s="40" t="str">
        <f t="shared" si="190"/>
        <v/>
      </c>
      <c r="B1292" s="41" t="str">
        <f t="shared" si="191"/>
        <v/>
      </c>
      <c r="C1292" s="42" t="str">
        <f t="shared" si="192"/>
        <v/>
      </c>
      <c r="D1292" s="43" t="str">
        <f t="shared" si="193"/>
        <v/>
      </c>
      <c r="E1292" s="43" t="str">
        <f t="shared" si="194"/>
        <v/>
      </c>
      <c r="F1292" s="43" t="str">
        <f t="shared" si="195"/>
        <v/>
      </c>
      <c r="G1292" s="44"/>
      <c r="H1292" s="43" t="str">
        <f t="shared" si="196"/>
        <v/>
      </c>
      <c r="I1292" s="43" t="str">
        <f t="shared" si="197"/>
        <v/>
      </c>
      <c r="J1292" s="45" t="str">
        <f t="shared" si="198"/>
        <v/>
      </c>
      <c r="K1292" s="43" t="str">
        <f t="shared" si="199"/>
        <v/>
      </c>
      <c r="L1292" s="43" t="str">
        <f>IF(A1292="","",SUM($K$36:K1292))</f>
        <v/>
      </c>
    </row>
    <row r="1293" spans="1:12" x14ac:dyDescent="0.2">
      <c r="A1293" s="40" t="str">
        <f t="shared" si="190"/>
        <v/>
      </c>
      <c r="B1293" s="41" t="str">
        <f t="shared" si="191"/>
        <v/>
      </c>
      <c r="C1293" s="42" t="str">
        <f t="shared" si="192"/>
        <v/>
      </c>
      <c r="D1293" s="43" t="str">
        <f t="shared" si="193"/>
        <v/>
      </c>
      <c r="E1293" s="43" t="str">
        <f t="shared" si="194"/>
        <v/>
      </c>
      <c r="F1293" s="43" t="str">
        <f t="shared" si="195"/>
        <v/>
      </c>
      <c r="G1293" s="44"/>
      <c r="H1293" s="43" t="str">
        <f t="shared" si="196"/>
        <v/>
      </c>
      <c r="I1293" s="43" t="str">
        <f t="shared" si="197"/>
        <v/>
      </c>
      <c r="J1293" s="45" t="str">
        <f t="shared" si="198"/>
        <v/>
      </c>
      <c r="K1293" s="43" t="str">
        <f t="shared" si="199"/>
        <v/>
      </c>
      <c r="L1293" s="43" t="str">
        <f>IF(A1293="","",SUM($K$36:K1293))</f>
        <v/>
      </c>
    </row>
    <row r="1294" spans="1:12" x14ac:dyDescent="0.2">
      <c r="A1294" s="40" t="str">
        <f t="shared" si="190"/>
        <v/>
      </c>
      <c r="B1294" s="41" t="str">
        <f t="shared" si="191"/>
        <v/>
      </c>
      <c r="C1294" s="42" t="str">
        <f t="shared" si="192"/>
        <v/>
      </c>
      <c r="D1294" s="43" t="str">
        <f t="shared" si="193"/>
        <v/>
      </c>
      <c r="E1294" s="43" t="str">
        <f t="shared" si="194"/>
        <v/>
      </c>
      <c r="F1294" s="43" t="str">
        <f t="shared" si="195"/>
        <v/>
      </c>
      <c r="G1294" s="44"/>
      <c r="H1294" s="43" t="str">
        <f t="shared" si="196"/>
        <v/>
      </c>
      <c r="I1294" s="43" t="str">
        <f t="shared" si="197"/>
        <v/>
      </c>
      <c r="J1294" s="45" t="str">
        <f t="shared" si="198"/>
        <v/>
      </c>
      <c r="K1294" s="43" t="str">
        <f t="shared" si="199"/>
        <v/>
      </c>
      <c r="L1294" s="43" t="str">
        <f>IF(A1294="","",SUM($K$36:K1294))</f>
        <v/>
      </c>
    </row>
    <row r="1295" spans="1:12" x14ac:dyDescent="0.2">
      <c r="A1295" s="40" t="str">
        <f t="shared" si="190"/>
        <v/>
      </c>
      <c r="B1295" s="41" t="str">
        <f t="shared" si="191"/>
        <v/>
      </c>
      <c r="C1295" s="42" t="str">
        <f t="shared" si="192"/>
        <v/>
      </c>
      <c r="D1295" s="43" t="str">
        <f t="shared" si="193"/>
        <v/>
      </c>
      <c r="E1295" s="43" t="str">
        <f t="shared" si="194"/>
        <v/>
      </c>
      <c r="F1295" s="43" t="str">
        <f t="shared" si="195"/>
        <v/>
      </c>
      <c r="G1295" s="44"/>
      <c r="H1295" s="43" t="str">
        <f t="shared" si="196"/>
        <v/>
      </c>
      <c r="I1295" s="43" t="str">
        <f t="shared" si="197"/>
        <v/>
      </c>
      <c r="J1295" s="45" t="str">
        <f t="shared" si="198"/>
        <v/>
      </c>
      <c r="K1295" s="43" t="str">
        <f t="shared" si="199"/>
        <v/>
      </c>
      <c r="L1295" s="43" t="str">
        <f>IF(A1295="","",SUM($K$36:K1295))</f>
        <v/>
      </c>
    </row>
    <row r="1296" spans="1:12" x14ac:dyDescent="0.2">
      <c r="A1296" s="40" t="str">
        <f t="shared" si="190"/>
        <v/>
      </c>
      <c r="B1296" s="41" t="str">
        <f t="shared" si="191"/>
        <v/>
      </c>
      <c r="C1296" s="42" t="str">
        <f t="shared" si="192"/>
        <v/>
      </c>
      <c r="D1296" s="43" t="str">
        <f t="shared" si="193"/>
        <v/>
      </c>
      <c r="E1296" s="43" t="str">
        <f t="shared" si="194"/>
        <v/>
      </c>
      <c r="F1296" s="43" t="str">
        <f t="shared" si="195"/>
        <v/>
      </c>
      <c r="G1296" s="44"/>
      <c r="H1296" s="43" t="str">
        <f t="shared" si="196"/>
        <v/>
      </c>
      <c r="I1296" s="43" t="str">
        <f t="shared" si="197"/>
        <v/>
      </c>
      <c r="J1296" s="45" t="str">
        <f t="shared" si="198"/>
        <v/>
      </c>
      <c r="K1296" s="43" t="str">
        <f t="shared" si="199"/>
        <v/>
      </c>
      <c r="L1296" s="43" t="str">
        <f>IF(A1296="","",SUM($K$36:K1296))</f>
        <v/>
      </c>
    </row>
    <row r="1297" spans="1:12" x14ac:dyDescent="0.2">
      <c r="A1297" s="40" t="str">
        <f t="shared" si="190"/>
        <v/>
      </c>
      <c r="B1297" s="41" t="str">
        <f t="shared" si="191"/>
        <v/>
      </c>
      <c r="C1297" s="42" t="str">
        <f t="shared" si="192"/>
        <v/>
      </c>
      <c r="D1297" s="43" t="str">
        <f t="shared" si="193"/>
        <v/>
      </c>
      <c r="E1297" s="43" t="str">
        <f t="shared" si="194"/>
        <v/>
      </c>
      <c r="F1297" s="43" t="str">
        <f t="shared" si="195"/>
        <v/>
      </c>
      <c r="G1297" s="44"/>
      <c r="H1297" s="43" t="str">
        <f t="shared" si="196"/>
        <v/>
      </c>
      <c r="I1297" s="43" t="str">
        <f t="shared" si="197"/>
        <v/>
      </c>
      <c r="J1297" s="45" t="str">
        <f t="shared" si="198"/>
        <v/>
      </c>
      <c r="K1297" s="43" t="str">
        <f t="shared" si="199"/>
        <v/>
      </c>
      <c r="L1297" s="43" t="str">
        <f>IF(A1297="","",SUM($K$36:K1297))</f>
        <v/>
      </c>
    </row>
    <row r="1298" spans="1:12" x14ac:dyDescent="0.2">
      <c r="A1298" s="40" t="str">
        <f t="shared" si="190"/>
        <v/>
      </c>
      <c r="B1298" s="41" t="str">
        <f t="shared" si="191"/>
        <v/>
      </c>
      <c r="C1298" s="42" t="str">
        <f t="shared" si="192"/>
        <v/>
      </c>
      <c r="D1298" s="43" t="str">
        <f t="shared" si="193"/>
        <v/>
      </c>
      <c r="E1298" s="43" t="str">
        <f t="shared" si="194"/>
        <v/>
      </c>
      <c r="F1298" s="43" t="str">
        <f t="shared" si="195"/>
        <v/>
      </c>
      <c r="G1298" s="44"/>
      <c r="H1298" s="43" t="str">
        <f t="shared" si="196"/>
        <v/>
      </c>
      <c r="I1298" s="43" t="str">
        <f t="shared" si="197"/>
        <v/>
      </c>
      <c r="J1298" s="45" t="str">
        <f t="shared" si="198"/>
        <v/>
      </c>
      <c r="K1298" s="43" t="str">
        <f t="shared" si="199"/>
        <v/>
      </c>
      <c r="L1298" s="43" t="str">
        <f>IF(A1298="","",SUM($K$36:K1298))</f>
        <v/>
      </c>
    </row>
    <row r="1299" spans="1:12" x14ac:dyDescent="0.2">
      <c r="A1299" s="40" t="str">
        <f t="shared" si="190"/>
        <v/>
      </c>
      <c r="B1299" s="41" t="str">
        <f t="shared" si="191"/>
        <v/>
      </c>
      <c r="C1299" s="42" t="str">
        <f t="shared" si="192"/>
        <v/>
      </c>
      <c r="D1299" s="43" t="str">
        <f t="shared" si="193"/>
        <v/>
      </c>
      <c r="E1299" s="43" t="str">
        <f t="shared" si="194"/>
        <v/>
      </c>
      <c r="F1299" s="43" t="str">
        <f t="shared" si="195"/>
        <v/>
      </c>
      <c r="G1299" s="44"/>
      <c r="H1299" s="43" t="str">
        <f t="shared" si="196"/>
        <v/>
      </c>
      <c r="I1299" s="43" t="str">
        <f t="shared" si="197"/>
        <v/>
      </c>
      <c r="J1299" s="45" t="str">
        <f t="shared" si="198"/>
        <v/>
      </c>
      <c r="K1299" s="43" t="str">
        <f t="shared" si="199"/>
        <v/>
      </c>
      <c r="L1299" s="43" t="str">
        <f>IF(A1299="","",SUM($K$36:K1299))</f>
        <v/>
      </c>
    </row>
    <row r="1300" spans="1:12" x14ac:dyDescent="0.2">
      <c r="A1300" s="40" t="str">
        <f t="shared" si="190"/>
        <v/>
      </c>
      <c r="B1300" s="41" t="str">
        <f t="shared" si="191"/>
        <v/>
      </c>
      <c r="C1300" s="42" t="str">
        <f t="shared" si="192"/>
        <v/>
      </c>
      <c r="D1300" s="43" t="str">
        <f t="shared" si="193"/>
        <v/>
      </c>
      <c r="E1300" s="43" t="str">
        <f t="shared" si="194"/>
        <v/>
      </c>
      <c r="F1300" s="43" t="str">
        <f t="shared" si="195"/>
        <v/>
      </c>
      <c r="G1300" s="44"/>
      <c r="H1300" s="43" t="str">
        <f t="shared" si="196"/>
        <v/>
      </c>
      <c r="I1300" s="43" t="str">
        <f t="shared" si="197"/>
        <v/>
      </c>
      <c r="J1300" s="45" t="str">
        <f t="shared" si="198"/>
        <v/>
      </c>
      <c r="K1300" s="43" t="str">
        <f t="shared" si="199"/>
        <v/>
      </c>
      <c r="L1300" s="43" t="str">
        <f>IF(A1300="","",SUM($K$36:K1300))</f>
        <v/>
      </c>
    </row>
    <row r="1301" spans="1:12" x14ac:dyDescent="0.2">
      <c r="A1301" s="40" t="str">
        <f t="shared" si="190"/>
        <v/>
      </c>
      <c r="B1301" s="41" t="str">
        <f t="shared" si="191"/>
        <v/>
      </c>
      <c r="C1301" s="42" t="str">
        <f t="shared" si="192"/>
        <v/>
      </c>
      <c r="D1301" s="43" t="str">
        <f t="shared" si="193"/>
        <v/>
      </c>
      <c r="E1301" s="43" t="str">
        <f t="shared" si="194"/>
        <v/>
      </c>
      <c r="F1301" s="43" t="str">
        <f t="shared" si="195"/>
        <v/>
      </c>
      <c r="G1301" s="44"/>
      <c r="H1301" s="43" t="str">
        <f t="shared" si="196"/>
        <v/>
      </c>
      <c r="I1301" s="43" t="str">
        <f t="shared" si="197"/>
        <v/>
      </c>
      <c r="J1301" s="45" t="str">
        <f t="shared" si="198"/>
        <v/>
      </c>
      <c r="K1301" s="43" t="str">
        <f t="shared" si="199"/>
        <v/>
      </c>
      <c r="L1301" s="43" t="str">
        <f>IF(A1301="","",SUM($K$36:K1301))</f>
        <v/>
      </c>
    </row>
    <row r="1302" spans="1:12" x14ac:dyDescent="0.2">
      <c r="A1302" s="40" t="str">
        <f t="shared" si="190"/>
        <v/>
      </c>
      <c r="B1302" s="41" t="str">
        <f t="shared" si="191"/>
        <v/>
      </c>
      <c r="C1302" s="42" t="str">
        <f t="shared" si="192"/>
        <v/>
      </c>
      <c r="D1302" s="43" t="str">
        <f t="shared" si="193"/>
        <v/>
      </c>
      <c r="E1302" s="43" t="str">
        <f t="shared" si="194"/>
        <v/>
      </c>
      <c r="F1302" s="43" t="str">
        <f t="shared" si="195"/>
        <v/>
      </c>
      <c r="G1302" s="44"/>
      <c r="H1302" s="43" t="str">
        <f t="shared" si="196"/>
        <v/>
      </c>
      <c r="I1302" s="43" t="str">
        <f t="shared" si="197"/>
        <v/>
      </c>
      <c r="J1302" s="45" t="str">
        <f t="shared" si="198"/>
        <v/>
      </c>
      <c r="K1302" s="43" t="str">
        <f t="shared" si="199"/>
        <v/>
      </c>
      <c r="L1302" s="43" t="str">
        <f>IF(A1302="","",SUM($K$36:K1302))</f>
        <v/>
      </c>
    </row>
    <row r="1303" spans="1:12" x14ac:dyDescent="0.2">
      <c r="A1303" s="40" t="str">
        <f t="shared" si="190"/>
        <v/>
      </c>
      <c r="B1303" s="41" t="str">
        <f t="shared" si="191"/>
        <v/>
      </c>
      <c r="C1303" s="42" t="str">
        <f t="shared" si="192"/>
        <v/>
      </c>
      <c r="D1303" s="43" t="str">
        <f t="shared" si="193"/>
        <v/>
      </c>
      <c r="E1303" s="43" t="str">
        <f t="shared" si="194"/>
        <v/>
      </c>
      <c r="F1303" s="43" t="str">
        <f t="shared" si="195"/>
        <v/>
      </c>
      <c r="G1303" s="44"/>
      <c r="H1303" s="43" t="str">
        <f t="shared" si="196"/>
        <v/>
      </c>
      <c r="I1303" s="43" t="str">
        <f t="shared" si="197"/>
        <v/>
      </c>
      <c r="J1303" s="45" t="str">
        <f t="shared" si="198"/>
        <v/>
      </c>
      <c r="K1303" s="43" t="str">
        <f t="shared" si="199"/>
        <v/>
      </c>
      <c r="L1303" s="43" t="str">
        <f>IF(A1303="","",SUM($K$36:K1303))</f>
        <v/>
      </c>
    </row>
    <row r="1304" spans="1:12" x14ac:dyDescent="0.2">
      <c r="A1304" s="40" t="str">
        <f t="shared" si="190"/>
        <v/>
      </c>
      <c r="B1304" s="41" t="str">
        <f t="shared" si="191"/>
        <v/>
      </c>
      <c r="C1304" s="42" t="str">
        <f t="shared" si="192"/>
        <v/>
      </c>
      <c r="D1304" s="43" t="str">
        <f t="shared" si="193"/>
        <v/>
      </c>
      <c r="E1304" s="43" t="str">
        <f t="shared" si="194"/>
        <v/>
      </c>
      <c r="F1304" s="43" t="str">
        <f t="shared" si="195"/>
        <v/>
      </c>
      <c r="G1304" s="44"/>
      <c r="H1304" s="43" t="str">
        <f t="shared" si="196"/>
        <v/>
      </c>
      <c r="I1304" s="43" t="str">
        <f t="shared" si="197"/>
        <v/>
      </c>
      <c r="J1304" s="45" t="str">
        <f t="shared" si="198"/>
        <v/>
      </c>
      <c r="K1304" s="43" t="str">
        <f t="shared" si="199"/>
        <v/>
      </c>
      <c r="L1304" s="43" t="str">
        <f>IF(A1304="","",SUM($K$36:K1304))</f>
        <v/>
      </c>
    </row>
    <row r="1305" spans="1:12" x14ac:dyDescent="0.2">
      <c r="A1305" s="40" t="str">
        <f t="shared" si="190"/>
        <v/>
      </c>
      <c r="B1305" s="41" t="str">
        <f t="shared" si="191"/>
        <v/>
      </c>
      <c r="C1305" s="42" t="str">
        <f t="shared" si="192"/>
        <v/>
      </c>
      <c r="D1305" s="43" t="str">
        <f t="shared" si="193"/>
        <v/>
      </c>
      <c r="E1305" s="43" t="str">
        <f t="shared" si="194"/>
        <v/>
      </c>
      <c r="F1305" s="43" t="str">
        <f t="shared" si="195"/>
        <v/>
      </c>
      <c r="G1305" s="44"/>
      <c r="H1305" s="43" t="str">
        <f t="shared" si="196"/>
        <v/>
      </c>
      <c r="I1305" s="43" t="str">
        <f t="shared" si="197"/>
        <v/>
      </c>
      <c r="J1305" s="45" t="str">
        <f t="shared" si="198"/>
        <v/>
      </c>
      <c r="K1305" s="43" t="str">
        <f t="shared" si="199"/>
        <v/>
      </c>
      <c r="L1305" s="43" t="str">
        <f>IF(A1305="","",SUM($K$36:K1305))</f>
        <v/>
      </c>
    </row>
    <row r="1306" spans="1:12" x14ac:dyDescent="0.2">
      <c r="A1306" s="40" t="str">
        <f t="shared" si="190"/>
        <v/>
      </c>
      <c r="B1306" s="41" t="str">
        <f t="shared" si="191"/>
        <v/>
      </c>
      <c r="C1306" s="42" t="str">
        <f t="shared" si="192"/>
        <v/>
      </c>
      <c r="D1306" s="43" t="str">
        <f t="shared" si="193"/>
        <v/>
      </c>
      <c r="E1306" s="43" t="str">
        <f t="shared" si="194"/>
        <v/>
      </c>
      <c r="F1306" s="43" t="str">
        <f t="shared" si="195"/>
        <v/>
      </c>
      <c r="G1306" s="44"/>
      <c r="H1306" s="43" t="str">
        <f t="shared" si="196"/>
        <v/>
      </c>
      <c r="I1306" s="43" t="str">
        <f t="shared" si="197"/>
        <v/>
      </c>
      <c r="J1306" s="45" t="str">
        <f t="shared" si="198"/>
        <v/>
      </c>
      <c r="K1306" s="43" t="str">
        <f t="shared" si="199"/>
        <v/>
      </c>
      <c r="L1306" s="43" t="str">
        <f>IF(A1306="","",SUM($K$36:K1306))</f>
        <v/>
      </c>
    </row>
    <row r="1307" spans="1:12" x14ac:dyDescent="0.2">
      <c r="A1307" s="40" t="str">
        <f t="shared" si="190"/>
        <v/>
      </c>
      <c r="B1307" s="41" t="str">
        <f t="shared" si="191"/>
        <v/>
      </c>
      <c r="C1307" s="42" t="str">
        <f t="shared" si="192"/>
        <v/>
      </c>
      <c r="D1307" s="43" t="str">
        <f t="shared" si="193"/>
        <v/>
      </c>
      <c r="E1307" s="43" t="str">
        <f t="shared" si="194"/>
        <v/>
      </c>
      <c r="F1307" s="43" t="str">
        <f t="shared" si="195"/>
        <v/>
      </c>
      <c r="G1307" s="44"/>
      <c r="H1307" s="43" t="str">
        <f t="shared" si="196"/>
        <v/>
      </c>
      <c r="I1307" s="43" t="str">
        <f t="shared" si="197"/>
        <v/>
      </c>
      <c r="J1307" s="45" t="str">
        <f t="shared" si="198"/>
        <v/>
      </c>
      <c r="K1307" s="43" t="str">
        <f t="shared" si="199"/>
        <v/>
      </c>
      <c r="L1307" s="43" t="str">
        <f>IF(A1307="","",SUM($K$36:K1307))</f>
        <v/>
      </c>
    </row>
    <row r="1308" spans="1:12" x14ac:dyDescent="0.2">
      <c r="A1308" s="40" t="str">
        <f t="shared" si="190"/>
        <v/>
      </c>
      <c r="B1308" s="41" t="str">
        <f t="shared" si="191"/>
        <v/>
      </c>
      <c r="C1308" s="42" t="str">
        <f t="shared" si="192"/>
        <v/>
      </c>
      <c r="D1308" s="43" t="str">
        <f t="shared" si="193"/>
        <v/>
      </c>
      <c r="E1308" s="43" t="str">
        <f t="shared" si="194"/>
        <v/>
      </c>
      <c r="F1308" s="43" t="str">
        <f t="shared" si="195"/>
        <v/>
      </c>
      <c r="G1308" s="44"/>
      <c r="H1308" s="43" t="str">
        <f t="shared" si="196"/>
        <v/>
      </c>
      <c r="I1308" s="43" t="str">
        <f t="shared" si="197"/>
        <v/>
      </c>
      <c r="J1308" s="45" t="str">
        <f t="shared" si="198"/>
        <v/>
      </c>
      <c r="K1308" s="43" t="str">
        <f t="shared" si="199"/>
        <v/>
      </c>
      <c r="L1308" s="43" t="str">
        <f>IF(A1308="","",SUM($K$36:K1308))</f>
        <v/>
      </c>
    </row>
    <row r="1309" spans="1:12" x14ac:dyDescent="0.2">
      <c r="A1309" s="40" t="str">
        <f t="shared" si="190"/>
        <v/>
      </c>
      <c r="B1309" s="41" t="str">
        <f t="shared" si="191"/>
        <v/>
      </c>
      <c r="C1309" s="42" t="str">
        <f t="shared" si="192"/>
        <v/>
      </c>
      <c r="D1309" s="43" t="str">
        <f t="shared" si="193"/>
        <v/>
      </c>
      <c r="E1309" s="43" t="str">
        <f t="shared" si="194"/>
        <v/>
      </c>
      <c r="F1309" s="43" t="str">
        <f t="shared" si="195"/>
        <v/>
      </c>
      <c r="G1309" s="44"/>
      <c r="H1309" s="43" t="str">
        <f t="shared" si="196"/>
        <v/>
      </c>
      <c r="I1309" s="43" t="str">
        <f t="shared" si="197"/>
        <v/>
      </c>
      <c r="J1309" s="45" t="str">
        <f t="shared" si="198"/>
        <v/>
      </c>
      <c r="K1309" s="43" t="str">
        <f t="shared" si="199"/>
        <v/>
      </c>
      <c r="L1309" s="43" t="str">
        <f>IF(A1309="","",SUM($K$36:K1309))</f>
        <v/>
      </c>
    </row>
    <row r="1310" spans="1:12" x14ac:dyDescent="0.2">
      <c r="A1310" s="40" t="str">
        <f t="shared" si="190"/>
        <v/>
      </c>
      <c r="B1310" s="41" t="str">
        <f t="shared" si="191"/>
        <v/>
      </c>
      <c r="C1310" s="42" t="str">
        <f t="shared" si="192"/>
        <v/>
      </c>
      <c r="D1310" s="43" t="str">
        <f t="shared" si="193"/>
        <v/>
      </c>
      <c r="E1310" s="43" t="str">
        <f t="shared" si="194"/>
        <v/>
      </c>
      <c r="F1310" s="43" t="str">
        <f t="shared" si="195"/>
        <v/>
      </c>
      <c r="G1310" s="44"/>
      <c r="H1310" s="43" t="str">
        <f t="shared" si="196"/>
        <v/>
      </c>
      <c r="I1310" s="43" t="str">
        <f t="shared" si="197"/>
        <v/>
      </c>
      <c r="J1310" s="45" t="str">
        <f t="shared" si="198"/>
        <v/>
      </c>
      <c r="K1310" s="43" t="str">
        <f t="shared" si="199"/>
        <v/>
      </c>
      <c r="L1310" s="43" t="str">
        <f>IF(A1310="","",SUM($K$36:K1310))</f>
        <v/>
      </c>
    </row>
    <row r="1311" spans="1:12" x14ac:dyDescent="0.2">
      <c r="A1311" s="40" t="str">
        <f t="shared" si="190"/>
        <v/>
      </c>
      <c r="B1311" s="41" t="str">
        <f t="shared" si="191"/>
        <v/>
      </c>
      <c r="C1311" s="42" t="str">
        <f t="shared" si="192"/>
        <v/>
      </c>
      <c r="D1311" s="43" t="str">
        <f t="shared" si="193"/>
        <v/>
      </c>
      <c r="E1311" s="43" t="str">
        <f t="shared" si="194"/>
        <v/>
      </c>
      <c r="F1311" s="43" t="str">
        <f t="shared" si="195"/>
        <v/>
      </c>
      <c r="G1311" s="44"/>
      <c r="H1311" s="43" t="str">
        <f t="shared" si="196"/>
        <v/>
      </c>
      <c r="I1311" s="43" t="str">
        <f t="shared" si="197"/>
        <v/>
      </c>
      <c r="J1311" s="45" t="str">
        <f t="shared" si="198"/>
        <v/>
      </c>
      <c r="K1311" s="43" t="str">
        <f t="shared" si="199"/>
        <v/>
      </c>
      <c r="L1311" s="43" t="str">
        <f>IF(A1311="","",SUM($K$36:K1311))</f>
        <v/>
      </c>
    </row>
    <row r="1312" spans="1:12" x14ac:dyDescent="0.2">
      <c r="A1312" s="40" t="str">
        <f t="shared" si="190"/>
        <v/>
      </c>
      <c r="B1312" s="41" t="str">
        <f t="shared" si="191"/>
        <v/>
      </c>
      <c r="C1312" s="42" t="str">
        <f t="shared" si="192"/>
        <v/>
      </c>
      <c r="D1312" s="43" t="str">
        <f t="shared" si="193"/>
        <v/>
      </c>
      <c r="E1312" s="43" t="str">
        <f t="shared" si="194"/>
        <v/>
      </c>
      <c r="F1312" s="43" t="str">
        <f t="shared" si="195"/>
        <v/>
      </c>
      <c r="G1312" s="44"/>
      <c r="H1312" s="43" t="str">
        <f t="shared" si="196"/>
        <v/>
      </c>
      <c r="I1312" s="43" t="str">
        <f t="shared" si="197"/>
        <v/>
      </c>
      <c r="J1312" s="45" t="str">
        <f t="shared" si="198"/>
        <v/>
      </c>
      <c r="K1312" s="43" t="str">
        <f t="shared" si="199"/>
        <v/>
      </c>
      <c r="L1312" s="43" t="str">
        <f>IF(A1312="","",SUM($K$36:K1312))</f>
        <v/>
      </c>
    </row>
    <row r="1313" spans="1:12" x14ac:dyDescent="0.2">
      <c r="A1313" s="40" t="str">
        <f t="shared" si="190"/>
        <v/>
      </c>
      <c r="B1313" s="41" t="str">
        <f t="shared" si="191"/>
        <v/>
      </c>
      <c r="C1313" s="42" t="str">
        <f t="shared" si="192"/>
        <v/>
      </c>
      <c r="D1313" s="43" t="str">
        <f t="shared" si="193"/>
        <v/>
      </c>
      <c r="E1313" s="43" t="str">
        <f t="shared" si="194"/>
        <v/>
      </c>
      <c r="F1313" s="43" t="str">
        <f t="shared" si="195"/>
        <v/>
      </c>
      <c r="G1313" s="44"/>
      <c r="H1313" s="43" t="str">
        <f t="shared" si="196"/>
        <v/>
      </c>
      <c r="I1313" s="43" t="str">
        <f t="shared" si="197"/>
        <v/>
      </c>
      <c r="J1313" s="45" t="str">
        <f t="shared" si="198"/>
        <v/>
      </c>
      <c r="K1313" s="43" t="str">
        <f t="shared" si="199"/>
        <v/>
      </c>
      <c r="L1313" s="43" t="str">
        <f>IF(A1313="","",SUM($K$36:K1313))</f>
        <v/>
      </c>
    </row>
    <row r="1314" spans="1:12" x14ac:dyDescent="0.2">
      <c r="A1314" s="40" t="str">
        <f t="shared" si="190"/>
        <v/>
      </c>
      <c r="B1314" s="41" t="str">
        <f t="shared" si="191"/>
        <v/>
      </c>
      <c r="C1314" s="42" t="str">
        <f t="shared" si="192"/>
        <v/>
      </c>
      <c r="D1314" s="43" t="str">
        <f t="shared" si="193"/>
        <v/>
      </c>
      <c r="E1314" s="43" t="str">
        <f t="shared" si="194"/>
        <v/>
      </c>
      <c r="F1314" s="43" t="str">
        <f t="shared" si="195"/>
        <v/>
      </c>
      <c r="G1314" s="44"/>
      <c r="H1314" s="43" t="str">
        <f t="shared" si="196"/>
        <v/>
      </c>
      <c r="I1314" s="43" t="str">
        <f t="shared" si="197"/>
        <v/>
      </c>
      <c r="J1314" s="45" t="str">
        <f t="shared" si="198"/>
        <v/>
      </c>
      <c r="K1314" s="43" t="str">
        <f t="shared" si="199"/>
        <v/>
      </c>
      <c r="L1314" s="43" t="str">
        <f>IF(A1314="","",SUM($K$36:K1314))</f>
        <v/>
      </c>
    </row>
    <row r="1315" spans="1:12" x14ac:dyDescent="0.2">
      <c r="A1315" s="40" t="str">
        <f t="shared" si="190"/>
        <v/>
      </c>
      <c r="B1315" s="41" t="str">
        <f t="shared" si="191"/>
        <v/>
      </c>
      <c r="C1315" s="42" t="str">
        <f t="shared" si="192"/>
        <v/>
      </c>
      <c r="D1315" s="43" t="str">
        <f t="shared" si="193"/>
        <v/>
      </c>
      <c r="E1315" s="43" t="str">
        <f t="shared" si="194"/>
        <v/>
      </c>
      <c r="F1315" s="43" t="str">
        <f t="shared" si="195"/>
        <v/>
      </c>
      <c r="G1315" s="44"/>
      <c r="H1315" s="43" t="str">
        <f t="shared" si="196"/>
        <v/>
      </c>
      <c r="I1315" s="43" t="str">
        <f t="shared" si="197"/>
        <v/>
      </c>
      <c r="J1315" s="45" t="str">
        <f t="shared" si="198"/>
        <v/>
      </c>
      <c r="K1315" s="43" t="str">
        <f t="shared" si="199"/>
        <v/>
      </c>
      <c r="L1315" s="43" t="str">
        <f>IF(A1315="","",SUM($K$36:K1315))</f>
        <v/>
      </c>
    </row>
    <row r="1316" spans="1:12" x14ac:dyDescent="0.2">
      <c r="A1316" s="40" t="str">
        <f t="shared" ref="A1316:A1379" si="200">IF(I1315="","",IF(OR(A1315&gt;=nper,ROUND(I1315,2)&lt;=0),"",A1315+1))</f>
        <v/>
      </c>
      <c r="B1316" s="41" t="str">
        <f t="shared" ref="B1316:B1379" si="201">IF(A1316="","",IF(OR(periods_per_year=26,periods_per_year=52),IF(periods_per_year=26,IF(A1316=1,fpdate,B1315+14),IF(periods_per_year=52,IF(A1316=1,fpdate,B1315+7),"n/a")),IF(periods_per_year=24,DATE(YEAR(fpdate),MONTH(fpdate)+(A1316-1)/2+IF(AND(DAY(fpdate)&gt;=15,MOD(A1316,2)=0),1,0),IF(MOD(A1316,2)=0,IF(DAY(fpdate)&gt;=15,DAY(fpdate)-14,DAY(fpdate)+14),DAY(fpdate))),IF(DAY(DATE(YEAR(fpdate),MONTH(fpdate)+A1316-1,DAY(fpdate)))&lt;&gt;DAY(fpdate),DATE(YEAR(fpdate),MONTH(fpdate)+A1316,0),DATE(YEAR(fpdate),MONTH(fpdate)+A1316-1,DAY(fpdate))))))</f>
        <v/>
      </c>
      <c r="C1316" s="42" t="str">
        <f t="shared" ref="C1316:C1379" si="202">IF(A1316="","",IF(variable,IF(A1316&lt;$L$6*periods_per_year,start_rate,IF($L$10&gt;=0,MIN($L$7,start_rate+$L$10*ROUNDUP((A1316-$L$6*periods_per_year)/$L$9,0)),MAX($L$8,start_rate+$L$10*ROUNDUP((A1316-$L$6*periods_per_year)/$L$9,0)))),start_rate))</f>
        <v/>
      </c>
      <c r="D1316" s="43" t="str">
        <f t="shared" ref="D1316:D1379" si="203">IF(A1316="","",ROUND((((1+C1316/CP)^(CP/periods_per_year))-1)*I1315,2))</f>
        <v/>
      </c>
      <c r="E1316" s="43" t="str">
        <f t="shared" ref="E1316:E1379" si="204">IF(A1316="","",IF(A1316=nper,I1315+D1316,MIN(I1315+D1316,IF(C1316=C1315,E1315,IF($D$10="Acc Bi-Weekly",ROUND((-PMT(((1+C1316/CP)^(CP/12))-1,(nper-A1316+1)*12/26,I1315))/2,2),IF($D$10="Acc Weekly",ROUND((-PMT(((1+C1316/CP)^(CP/12))-1,(nper-A1316+1)*12/52,I1315))/4,2),ROUND(-PMT(((1+C1316/CP)^(CP/periods_per_year))-1,nper-A1316+1,I1315),2)))))))</f>
        <v/>
      </c>
      <c r="F1316" s="43" t="str">
        <f t="shared" ref="F1316:F1379" si="205">IF(A1316="","",IF(I1315&lt;=E1316,0,IF(IF(MOD(A1316,int)=0,$D$20,0)+E1316&gt;=I1315+D1316,I1315+D1316-E1316,IF(MOD(A1316,int)=0,$D$20,0)+IF(IF(MOD(A1316,int)=0,$D$20,0)+IF(MOD(A1316-$D$23,periods_per_year)=0,$D$22,0)+E1316&lt;I1315+D1316,IF(MOD(A1316-$D$23,periods_per_year)=0,$D$22,0),I1315+D1316-IF(MOD(A1316,int)=0,$D$20,0)-E1316))))</f>
        <v/>
      </c>
      <c r="G1316" s="44"/>
      <c r="H1316" s="43" t="str">
        <f t="shared" ref="H1316:H1379" si="206">IF(A1316="","",E1316-D1316+G1316+IF(F1316="",0,F1316))</f>
        <v/>
      </c>
      <c r="I1316" s="43" t="str">
        <f t="shared" ref="I1316:I1379" si="207">IF(A1316="","",I1315-H1316)</f>
        <v/>
      </c>
      <c r="J1316" s="45" t="str">
        <f t="shared" ref="J1316:J1379" si="208">IF(A1316="","",IF(MOD(A1316,periods_per_year)=0,A1316/periods_per_year,""))</f>
        <v/>
      </c>
      <c r="K1316" s="43" t="str">
        <f t="shared" ref="K1316:K1379" si="209">IF(A1316="","",$L$28*D1316)</f>
        <v/>
      </c>
      <c r="L1316" s="43" t="str">
        <f>IF(A1316="","",SUM($K$36:K1316))</f>
        <v/>
      </c>
    </row>
    <row r="1317" spans="1:12" x14ac:dyDescent="0.2">
      <c r="A1317" s="40" t="str">
        <f t="shared" si="200"/>
        <v/>
      </c>
      <c r="B1317" s="41" t="str">
        <f t="shared" si="201"/>
        <v/>
      </c>
      <c r="C1317" s="42" t="str">
        <f t="shared" si="202"/>
        <v/>
      </c>
      <c r="D1317" s="43" t="str">
        <f t="shared" si="203"/>
        <v/>
      </c>
      <c r="E1317" s="43" t="str">
        <f t="shared" si="204"/>
        <v/>
      </c>
      <c r="F1317" s="43" t="str">
        <f t="shared" si="205"/>
        <v/>
      </c>
      <c r="G1317" s="44"/>
      <c r="H1317" s="43" t="str">
        <f t="shared" si="206"/>
        <v/>
      </c>
      <c r="I1317" s="43" t="str">
        <f t="shared" si="207"/>
        <v/>
      </c>
      <c r="J1317" s="45" t="str">
        <f t="shared" si="208"/>
        <v/>
      </c>
      <c r="K1317" s="43" t="str">
        <f t="shared" si="209"/>
        <v/>
      </c>
      <c r="L1317" s="43" t="str">
        <f>IF(A1317="","",SUM($K$36:K1317))</f>
        <v/>
      </c>
    </row>
    <row r="1318" spans="1:12" x14ac:dyDescent="0.2">
      <c r="A1318" s="40" t="str">
        <f t="shared" si="200"/>
        <v/>
      </c>
      <c r="B1318" s="41" t="str">
        <f t="shared" si="201"/>
        <v/>
      </c>
      <c r="C1318" s="42" t="str">
        <f t="shared" si="202"/>
        <v/>
      </c>
      <c r="D1318" s="43" t="str">
        <f t="shared" si="203"/>
        <v/>
      </c>
      <c r="E1318" s="43" t="str">
        <f t="shared" si="204"/>
        <v/>
      </c>
      <c r="F1318" s="43" t="str">
        <f t="shared" si="205"/>
        <v/>
      </c>
      <c r="G1318" s="44"/>
      <c r="H1318" s="43" t="str">
        <f t="shared" si="206"/>
        <v/>
      </c>
      <c r="I1318" s="43" t="str">
        <f t="shared" si="207"/>
        <v/>
      </c>
      <c r="J1318" s="45" t="str">
        <f t="shared" si="208"/>
        <v/>
      </c>
      <c r="K1318" s="43" t="str">
        <f t="shared" si="209"/>
        <v/>
      </c>
      <c r="L1318" s="43" t="str">
        <f>IF(A1318="","",SUM($K$36:K1318))</f>
        <v/>
      </c>
    </row>
    <row r="1319" spans="1:12" x14ac:dyDescent="0.2">
      <c r="A1319" s="40" t="str">
        <f t="shared" si="200"/>
        <v/>
      </c>
      <c r="B1319" s="41" t="str">
        <f t="shared" si="201"/>
        <v/>
      </c>
      <c r="C1319" s="42" t="str">
        <f t="shared" si="202"/>
        <v/>
      </c>
      <c r="D1319" s="43" t="str">
        <f t="shared" si="203"/>
        <v/>
      </c>
      <c r="E1319" s="43" t="str">
        <f t="shared" si="204"/>
        <v/>
      </c>
      <c r="F1319" s="43" t="str">
        <f t="shared" si="205"/>
        <v/>
      </c>
      <c r="G1319" s="44"/>
      <c r="H1319" s="43" t="str">
        <f t="shared" si="206"/>
        <v/>
      </c>
      <c r="I1319" s="43" t="str">
        <f t="shared" si="207"/>
        <v/>
      </c>
      <c r="J1319" s="45" t="str">
        <f t="shared" si="208"/>
        <v/>
      </c>
      <c r="K1319" s="43" t="str">
        <f t="shared" si="209"/>
        <v/>
      </c>
      <c r="L1319" s="43" t="str">
        <f>IF(A1319="","",SUM($K$36:K1319))</f>
        <v/>
      </c>
    </row>
    <row r="1320" spans="1:12" x14ac:dyDescent="0.2">
      <c r="A1320" s="40" t="str">
        <f t="shared" si="200"/>
        <v/>
      </c>
      <c r="B1320" s="41" t="str">
        <f t="shared" si="201"/>
        <v/>
      </c>
      <c r="C1320" s="42" t="str">
        <f t="shared" si="202"/>
        <v/>
      </c>
      <c r="D1320" s="43" t="str">
        <f t="shared" si="203"/>
        <v/>
      </c>
      <c r="E1320" s="43" t="str">
        <f t="shared" si="204"/>
        <v/>
      </c>
      <c r="F1320" s="43" t="str">
        <f t="shared" si="205"/>
        <v/>
      </c>
      <c r="G1320" s="44"/>
      <c r="H1320" s="43" t="str">
        <f t="shared" si="206"/>
        <v/>
      </c>
      <c r="I1320" s="43" t="str">
        <f t="shared" si="207"/>
        <v/>
      </c>
      <c r="J1320" s="45" t="str">
        <f t="shared" si="208"/>
        <v/>
      </c>
      <c r="K1320" s="43" t="str">
        <f t="shared" si="209"/>
        <v/>
      </c>
      <c r="L1320" s="43" t="str">
        <f>IF(A1320="","",SUM($K$36:K1320))</f>
        <v/>
      </c>
    </row>
    <row r="1321" spans="1:12" x14ac:dyDescent="0.2">
      <c r="A1321" s="40" t="str">
        <f t="shared" si="200"/>
        <v/>
      </c>
      <c r="B1321" s="41" t="str">
        <f t="shared" si="201"/>
        <v/>
      </c>
      <c r="C1321" s="42" t="str">
        <f t="shared" si="202"/>
        <v/>
      </c>
      <c r="D1321" s="43" t="str">
        <f t="shared" si="203"/>
        <v/>
      </c>
      <c r="E1321" s="43" t="str">
        <f t="shared" si="204"/>
        <v/>
      </c>
      <c r="F1321" s="43" t="str">
        <f t="shared" si="205"/>
        <v/>
      </c>
      <c r="G1321" s="44"/>
      <c r="H1321" s="43" t="str">
        <f t="shared" si="206"/>
        <v/>
      </c>
      <c r="I1321" s="43" t="str">
        <f t="shared" si="207"/>
        <v/>
      </c>
      <c r="J1321" s="45" t="str">
        <f t="shared" si="208"/>
        <v/>
      </c>
      <c r="K1321" s="43" t="str">
        <f t="shared" si="209"/>
        <v/>
      </c>
      <c r="L1321" s="43" t="str">
        <f>IF(A1321="","",SUM($K$36:K1321))</f>
        <v/>
      </c>
    </row>
    <row r="1322" spans="1:12" x14ac:dyDescent="0.2">
      <c r="A1322" s="40" t="str">
        <f t="shared" si="200"/>
        <v/>
      </c>
      <c r="B1322" s="41" t="str">
        <f t="shared" si="201"/>
        <v/>
      </c>
      <c r="C1322" s="42" t="str">
        <f t="shared" si="202"/>
        <v/>
      </c>
      <c r="D1322" s="43" t="str">
        <f t="shared" si="203"/>
        <v/>
      </c>
      <c r="E1322" s="43" t="str">
        <f t="shared" si="204"/>
        <v/>
      </c>
      <c r="F1322" s="43" t="str">
        <f t="shared" si="205"/>
        <v/>
      </c>
      <c r="G1322" s="44"/>
      <c r="H1322" s="43" t="str">
        <f t="shared" si="206"/>
        <v/>
      </c>
      <c r="I1322" s="43" t="str">
        <f t="shared" si="207"/>
        <v/>
      </c>
      <c r="J1322" s="45" t="str">
        <f t="shared" si="208"/>
        <v/>
      </c>
      <c r="K1322" s="43" t="str">
        <f t="shared" si="209"/>
        <v/>
      </c>
      <c r="L1322" s="43" t="str">
        <f>IF(A1322="","",SUM($K$36:K1322))</f>
        <v/>
      </c>
    </row>
    <row r="1323" spans="1:12" x14ac:dyDescent="0.2">
      <c r="A1323" s="40" t="str">
        <f t="shared" si="200"/>
        <v/>
      </c>
      <c r="B1323" s="41" t="str">
        <f t="shared" si="201"/>
        <v/>
      </c>
      <c r="C1323" s="42" t="str">
        <f t="shared" si="202"/>
        <v/>
      </c>
      <c r="D1323" s="43" t="str">
        <f t="shared" si="203"/>
        <v/>
      </c>
      <c r="E1323" s="43" t="str">
        <f t="shared" si="204"/>
        <v/>
      </c>
      <c r="F1323" s="43" t="str">
        <f t="shared" si="205"/>
        <v/>
      </c>
      <c r="G1323" s="44"/>
      <c r="H1323" s="43" t="str">
        <f t="shared" si="206"/>
        <v/>
      </c>
      <c r="I1323" s="43" t="str">
        <f t="shared" si="207"/>
        <v/>
      </c>
      <c r="J1323" s="45" t="str">
        <f t="shared" si="208"/>
        <v/>
      </c>
      <c r="K1323" s="43" t="str">
        <f t="shared" si="209"/>
        <v/>
      </c>
      <c r="L1323" s="43" t="str">
        <f>IF(A1323="","",SUM($K$36:K1323))</f>
        <v/>
      </c>
    </row>
    <row r="1324" spans="1:12" x14ac:dyDescent="0.2">
      <c r="A1324" s="40" t="str">
        <f t="shared" si="200"/>
        <v/>
      </c>
      <c r="B1324" s="41" t="str">
        <f t="shared" si="201"/>
        <v/>
      </c>
      <c r="C1324" s="42" t="str">
        <f t="shared" si="202"/>
        <v/>
      </c>
      <c r="D1324" s="43" t="str">
        <f t="shared" si="203"/>
        <v/>
      </c>
      <c r="E1324" s="43" t="str">
        <f t="shared" si="204"/>
        <v/>
      </c>
      <c r="F1324" s="43" t="str">
        <f t="shared" si="205"/>
        <v/>
      </c>
      <c r="G1324" s="44"/>
      <c r="H1324" s="43" t="str">
        <f t="shared" si="206"/>
        <v/>
      </c>
      <c r="I1324" s="43" t="str">
        <f t="shared" si="207"/>
        <v/>
      </c>
      <c r="J1324" s="45" t="str">
        <f t="shared" si="208"/>
        <v/>
      </c>
      <c r="K1324" s="43" t="str">
        <f t="shared" si="209"/>
        <v/>
      </c>
      <c r="L1324" s="43" t="str">
        <f>IF(A1324="","",SUM($K$36:K1324))</f>
        <v/>
      </c>
    </row>
    <row r="1325" spans="1:12" x14ac:dyDescent="0.2">
      <c r="A1325" s="40" t="str">
        <f t="shared" si="200"/>
        <v/>
      </c>
      <c r="B1325" s="41" t="str">
        <f t="shared" si="201"/>
        <v/>
      </c>
      <c r="C1325" s="42" t="str">
        <f t="shared" si="202"/>
        <v/>
      </c>
      <c r="D1325" s="43" t="str">
        <f t="shared" si="203"/>
        <v/>
      </c>
      <c r="E1325" s="43" t="str">
        <f t="shared" si="204"/>
        <v/>
      </c>
      <c r="F1325" s="43" t="str">
        <f t="shared" si="205"/>
        <v/>
      </c>
      <c r="G1325" s="44"/>
      <c r="H1325" s="43" t="str">
        <f t="shared" si="206"/>
        <v/>
      </c>
      <c r="I1325" s="43" t="str">
        <f t="shared" si="207"/>
        <v/>
      </c>
      <c r="J1325" s="45" t="str">
        <f t="shared" si="208"/>
        <v/>
      </c>
      <c r="K1325" s="43" t="str">
        <f t="shared" si="209"/>
        <v/>
      </c>
      <c r="L1325" s="43" t="str">
        <f>IF(A1325="","",SUM($K$36:K1325))</f>
        <v/>
      </c>
    </row>
    <row r="1326" spans="1:12" x14ac:dyDescent="0.2">
      <c r="A1326" s="40" t="str">
        <f t="shared" si="200"/>
        <v/>
      </c>
      <c r="B1326" s="41" t="str">
        <f t="shared" si="201"/>
        <v/>
      </c>
      <c r="C1326" s="42" t="str">
        <f t="shared" si="202"/>
        <v/>
      </c>
      <c r="D1326" s="43" t="str">
        <f t="shared" si="203"/>
        <v/>
      </c>
      <c r="E1326" s="43" t="str">
        <f t="shared" si="204"/>
        <v/>
      </c>
      <c r="F1326" s="43" t="str">
        <f t="shared" si="205"/>
        <v/>
      </c>
      <c r="G1326" s="44"/>
      <c r="H1326" s="43" t="str">
        <f t="shared" si="206"/>
        <v/>
      </c>
      <c r="I1326" s="43" t="str">
        <f t="shared" si="207"/>
        <v/>
      </c>
      <c r="J1326" s="45" t="str">
        <f t="shared" si="208"/>
        <v/>
      </c>
      <c r="K1326" s="43" t="str">
        <f t="shared" si="209"/>
        <v/>
      </c>
      <c r="L1326" s="43" t="str">
        <f>IF(A1326="","",SUM($K$36:K1326))</f>
        <v/>
      </c>
    </row>
    <row r="1327" spans="1:12" x14ac:dyDescent="0.2">
      <c r="A1327" s="40" t="str">
        <f t="shared" si="200"/>
        <v/>
      </c>
      <c r="B1327" s="41" t="str">
        <f t="shared" si="201"/>
        <v/>
      </c>
      <c r="C1327" s="42" t="str">
        <f t="shared" si="202"/>
        <v/>
      </c>
      <c r="D1327" s="43" t="str">
        <f t="shared" si="203"/>
        <v/>
      </c>
      <c r="E1327" s="43" t="str">
        <f t="shared" si="204"/>
        <v/>
      </c>
      <c r="F1327" s="43" t="str">
        <f t="shared" si="205"/>
        <v/>
      </c>
      <c r="G1327" s="44"/>
      <c r="H1327" s="43" t="str">
        <f t="shared" si="206"/>
        <v/>
      </c>
      <c r="I1327" s="43" t="str">
        <f t="shared" si="207"/>
        <v/>
      </c>
      <c r="J1327" s="45" t="str">
        <f t="shared" si="208"/>
        <v/>
      </c>
      <c r="K1327" s="43" t="str">
        <f t="shared" si="209"/>
        <v/>
      </c>
      <c r="L1327" s="43" t="str">
        <f>IF(A1327="","",SUM($K$36:K1327))</f>
        <v/>
      </c>
    </row>
    <row r="1328" spans="1:12" x14ac:dyDescent="0.2">
      <c r="A1328" s="40" t="str">
        <f t="shared" si="200"/>
        <v/>
      </c>
      <c r="B1328" s="41" t="str">
        <f t="shared" si="201"/>
        <v/>
      </c>
      <c r="C1328" s="42" t="str">
        <f t="shared" si="202"/>
        <v/>
      </c>
      <c r="D1328" s="43" t="str">
        <f t="shared" si="203"/>
        <v/>
      </c>
      <c r="E1328" s="43" t="str">
        <f t="shared" si="204"/>
        <v/>
      </c>
      <c r="F1328" s="43" t="str">
        <f t="shared" si="205"/>
        <v/>
      </c>
      <c r="G1328" s="44"/>
      <c r="H1328" s="43" t="str">
        <f t="shared" si="206"/>
        <v/>
      </c>
      <c r="I1328" s="43" t="str">
        <f t="shared" si="207"/>
        <v/>
      </c>
      <c r="J1328" s="45" t="str">
        <f t="shared" si="208"/>
        <v/>
      </c>
      <c r="K1328" s="43" t="str">
        <f t="shared" si="209"/>
        <v/>
      </c>
      <c r="L1328" s="43" t="str">
        <f>IF(A1328="","",SUM($K$36:K1328))</f>
        <v/>
      </c>
    </row>
    <row r="1329" spans="1:12" x14ac:dyDescent="0.2">
      <c r="A1329" s="40" t="str">
        <f t="shared" si="200"/>
        <v/>
      </c>
      <c r="B1329" s="41" t="str">
        <f t="shared" si="201"/>
        <v/>
      </c>
      <c r="C1329" s="42" t="str">
        <f t="shared" si="202"/>
        <v/>
      </c>
      <c r="D1329" s="43" t="str">
        <f t="shared" si="203"/>
        <v/>
      </c>
      <c r="E1329" s="43" t="str">
        <f t="shared" si="204"/>
        <v/>
      </c>
      <c r="F1329" s="43" t="str">
        <f t="shared" si="205"/>
        <v/>
      </c>
      <c r="G1329" s="44"/>
      <c r="H1329" s="43" t="str">
        <f t="shared" si="206"/>
        <v/>
      </c>
      <c r="I1329" s="43" t="str">
        <f t="shared" si="207"/>
        <v/>
      </c>
      <c r="J1329" s="45" t="str">
        <f t="shared" si="208"/>
        <v/>
      </c>
      <c r="K1329" s="43" t="str">
        <f t="shared" si="209"/>
        <v/>
      </c>
      <c r="L1329" s="43" t="str">
        <f>IF(A1329="","",SUM($K$36:K1329))</f>
        <v/>
      </c>
    </row>
    <row r="1330" spans="1:12" x14ac:dyDescent="0.2">
      <c r="A1330" s="40" t="str">
        <f t="shared" si="200"/>
        <v/>
      </c>
      <c r="B1330" s="41" t="str">
        <f t="shared" si="201"/>
        <v/>
      </c>
      <c r="C1330" s="42" t="str">
        <f t="shared" si="202"/>
        <v/>
      </c>
      <c r="D1330" s="43" t="str">
        <f t="shared" si="203"/>
        <v/>
      </c>
      <c r="E1330" s="43" t="str">
        <f t="shared" si="204"/>
        <v/>
      </c>
      <c r="F1330" s="43" t="str">
        <f t="shared" si="205"/>
        <v/>
      </c>
      <c r="G1330" s="44"/>
      <c r="H1330" s="43" t="str">
        <f t="shared" si="206"/>
        <v/>
      </c>
      <c r="I1330" s="43" t="str">
        <f t="shared" si="207"/>
        <v/>
      </c>
      <c r="J1330" s="45" t="str">
        <f t="shared" si="208"/>
        <v/>
      </c>
      <c r="K1330" s="43" t="str">
        <f t="shared" si="209"/>
        <v/>
      </c>
      <c r="L1330" s="43" t="str">
        <f>IF(A1330="","",SUM($K$36:K1330))</f>
        <v/>
      </c>
    </row>
    <row r="1331" spans="1:12" x14ac:dyDescent="0.2">
      <c r="A1331" s="40" t="str">
        <f t="shared" si="200"/>
        <v/>
      </c>
      <c r="B1331" s="41" t="str">
        <f t="shared" si="201"/>
        <v/>
      </c>
      <c r="C1331" s="42" t="str">
        <f t="shared" si="202"/>
        <v/>
      </c>
      <c r="D1331" s="43" t="str">
        <f t="shared" si="203"/>
        <v/>
      </c>
      <c r="E1331" s="43" t="str">
        <f t="shared" si="204"/>
        <v/>
      </c>
      <c r="F1331" s="43" t="str">
        <f t="shared" si="205"/>
        <v/>
      </c>
      <c r="G1331" s="44"/>
      <c r="H1331" s="43" t="str">
        <f t="shared" si="206"/>
        <v/>
      </c>
      <c r="I1331" s="43" t="str">
        <f t="shared" si="207"/>
        <v/>
      </c>
      <c r="J1331" s="45" t="str">
        <f t="shared" si="208"/>
        <v/>
      </c>
      <c r="K1331" s="43" t="str">
        <f t="shared" si="209"/>
        <v/>
      </c>
      <c r="L1331" s="43" t="str">
        <f>IF(A1331="","",SUM($K$36:K1331))</f>
        <v/>
      </c>
    </row>
    <row r="1332" spans="1:12" x14ac:dyDescent="0.2">
      <c r="A1332" s="40" t="str">
        <f t="shared" si="200"/>
        <v/>
      </c>
      <c r="B1332" s="41" t="str">
        <f t="shared" si="201"/>
        <v/>
      </c>
      <c r="C1332" s="42" t="str">
        <f t="shared" si="202"/>
        <v/>
      </c>
      <c r="D1332" s="43" t="str">
        <f t="shared" si="203"/>
        <v/>
      </c>
      <c r="E1332" s="43" t="str">
        <f t="shared" si="204"/>
        <v/>
      </c>
      <c r="F1332" s="43" t="str">
        <f t="shared" si="205"/>
        <v/>
      </c>
      <c r="G1332" s="44"/>
      <c r="H1332" s="43" t="str">
        <f t="shared" si="206"/>
        <v/>
      </c>
      <c r="I1332" s="43" t="str">
        <f t="shared" si="207"/>
        <v/>
      </c>
      <c r="J1332" s="45" t="str">
        <f t="shared" si="208"/>
        <v/>
      </c>
      <c r="K1332" s="43" t="str">
        <f t="shared" si="209"/>
        <v/>
      </c>
      <c r="L1332" s="43" t="str">
        <f>IF(A1332="","",SUM($K$36:K1332))</f>
        <v/>
      </c>
    </row>
    <row r="1333" spans="1:12" x14ac:dyDescent="0.2">
      <c r="A1333" s="40" t="str">
        <f t="shared" si="200"/>
        <v/>
      </c>
      <c r="B1333" s="41" t="str">
        <f t="shared" si="201"/>
        <v/>
      </c>
      <c r="C1333" s="42" t="str">
        <f t="shared" si="202"/>
        <v/>
      </c>
      <c r="D1333" s="43" t="str">
        <f t="shared" si="203"/>
        <v/>
      </c>
      <c r="E1333" s="43" t="str">
        <f t="shared" si="204"/>
        <v/>
      </c>
      <c r="F1333" s="43" t="str">
        <f t="shared" si="205"/>
        <v/>
      </c>
      <c r="G1333" s="44"/>
      <c r="H1333" s="43" t="str">
        <f t="shared" si="206"/>
        <v/>
      </c>
      <c r="I1333" s="43" t="str">
        <f t="shared" si="207"/>
        <v/>
      </c>
      <c r="J1333" s="45" t="str">
        <f t="shared" si="208"/>
        <v/>
      </c>
      <c r="K1333" s="43" t="str">
        <f t="shared" si="209"/>
        <v/>
      </c>
      <c r="L1333" s="43" t="str">
        <f>IF(A1333="","",SUM($K$36:K1333))</f>
        <v/>
      </c>
    </row>
    <row r="1334" spans="1:12" x14ac:dyDescent="0.2">
      <c r="A1334" s="40" t="str">
        <f t="shared" si="200"/>
        <v/>
      </c>
      <c r="B1334" s="41" t="str">
        <f t="shared" si="201"/>
        <v/>
      </c>
      <c r="C1334" s="42" t="str">
        <f t="shared" si="202"/>
        <v/>
      </c>
      <c r="D1334" s="43" t="str">
        <f t="shared" si="203"/>
        <v/>
      </c>
      <c r="E1334" s="43" t="str">
        <f t="shared" si="204"/>
        <v/>
      </c>
      <c r="F1334" s="43" t="str">
        <f t="shared" si="205"/>
        <v/>
      </c>
      <c r="G1334" s="44"/>
      <c r="H1334" s="43" t="str">
        <f t="shared" si="206"/>
        <v/>
      </c>
      <c r="I1334" s="43" t="str">
        <f t="shared" si="207"/>
        <v/>
      </c>
      <c r="J1334" s="45" t="str">
        <f t="shared" si="208"/>
        <v/>
      </c>
      <c r="K1334" s="43" t="str">
        <f t="shared" si="209"/>
        <v/>
      </c>
      <c r="L1334" s="43" t="str">
        <f>IF(A1334="","",SUM($K$36:K1334))</f>
        <v/>
      </c>
    </row>
    <row r="1335" spans="1:12" x14ac:dyDescent="0.2">
      <c r="A1335" s="40" t="str">
        <f t="shared" si="200"/>
        <v/>
      </c>
      <c r="B1335" s="41" t="str">
        <f t="shared" si="201"/>
        <v/>
      </c>
      <c r="C1335" s="42" t="str">
        <f t="shared" si="202"/>
        <v/>
      </c>
      <c r="D1335" s="43" t="str">
        <f t="shared" si="203"/>
        <v/>
      </c>
      <c r="E1335" s="43" t="str">
        <f t="shared" si="204"/>
        <v/>
      </c>
      <c r="F1335" s="43" t="str">
        <f t="shared" si="205"/>
        <v/>
      </c>
      <c r="G1335" s="44"/>
      <c r="H1335" s="43" t="str">
        <f t="shared" si="206"/>
        <v/>
      </c>
      <c r="I1335" s="43" t="str">
        <f t="shared" si="207"/>
        <v/>
      </c>
      <c r="J1335" s="45" t="str">
        <f t="shared" si="208"/>
        <v/>
      </c>
      <c r="K1335" s="43" t="str">
        <f t="shared" si="209"/>
        <v/>
      </c>
      <c r="L1335" s="43" t="str">
        <f>IF(A1335="","",SUM($K$36:K1335))</f>
        <v/>
      </c>
    </row>
    <row r="1336" spans="1:12" x14ac:dyDescent="0.2">
      <c r="A1336" s="40" t="str">
        <f t="shared" si="200"/>
        <v/>
      </c>
      <c r="B1336" s="41" t="str">
        <f t="shared" si="201"/>
        <v/>
      </c>
      <c r="C1336" s="42" t="str">
        <f t="shared" si="202"/>
        <v/>
      </c>
      <c r="D1336" s="43" t="str">
        <f t="shared" si="203"/>
        <v/>
      </c>
      <c r="E1336" s="43" t="str">
        <f t="shared" si="204"/>
        <v/>
      </c>
      <c r="F1336" s="43" t="str">
        <f t="shared" si="205"/>
        <v/>
      </c>
      <c r="G1336" s="44"/>
      <c r="H1336" s="43" t="str">
        <f t="shared" si="206"/>
        <v/>
      </c>
      <c r="I1336" s="43" t="str">
        <f t="shared" si="207"/>
        <v/>
      </c>
      <c r="J1336" s="45" t="str">
        <f t="shared" si="208"/>
        <v/>
      </c>
      <c r="K1336" s="43" t="str">
        <f t="shared" si="209"/>
        <v/>
      </c>
      <c r="L1336" s="43" t="str">
        <f>IF(A1336="","",SUM($K$36:K1336))</f>
        <v/>
      </c>
    </row>
    <row r="1337" spans="1:12" x14ac:dyDescent="0.2">
      <c r="A1337" s="40" t="str">
        <f t="shared" si="200"/>
        <v/>
      </c>
      <c r="B1337" s="41" t="str">
        <f t="shared" si="201"/>
        <v/>
      </c>
      <c r="C1337" s="42" t="str">
        <f t="shared" si="202"/>
        <v/>
      </c>
      <c r="D1337" s="43" t="str">
        <f t="shared" si="203"/>
        <v/>
      </c>
      <c r="E1337" s="43" t="str">
        <f t="shared" si="204"/>
        <v/>
      </c>
      <c r="F1337" s="43" t="str">
        <f t="shared" si="205"/>
        <v/>
      </c>
      <c r="G1337" s="44"/>
      <c r="H1337" s="43" t="str">
        <f t="shared" si="206"/>
        <v/>
      </c>
      <c r="I1337" s="43" t="str">
        <f t="shared" si="207"/>
        <v/>
      </c>
      <c r="J1337" s="45" t="str">
        <f t="shared" si="208"/>
        <v/>
      </c>
      <c r="K1337" s="43" t="str">
        <f t="shared" si="209"/>
        <v/>
      </c>
      <c r="L1337" s="43" t="str">
        <f>IF(A1337="","",SUM($K$36:K1337))</f>
        <v/>
      </c>
    </row>
    <row r="1338" spans="1:12" x14ac:dyDescent="0.2">
      <c r="A1338" s="40" t="str">
        <f t="shared" si="200"/>
        <v/>
      </c>
      <c r="B1338" s="41" t="str">
        <f t="shared" si="201"/>
        <v/>
      </c>
      <c r="C1338" s="42" t="str">
        <f t="shared" si="202"/>
        <v/>
      </c>
      <c r="D1338" s="43" t="str">
        <f t="shared" si="203"/>
        <v/>
      </c>
      <c r="E1338" s="43" t="str">
        <f t="shared" si="204"/>
        <v/>
      </c>
      <c r="F1338" s="43" t="str">
        <f t="shared" si="205"/>
        <v/>
      </c>
      <c r="G1338" s="44"/>
      <c r="H1338" s="43" t="str">
        <f t="shared" si="206"/>
        <v/>
      </c>
      <c r="I1338" s="43" t="str">
        <f t="shared" si="207"/>
        <v/>
      </c>
      <c r="J1338" s="45" t="str">
        <f t="shared" si="208"/>
        <v/>
      </c>
      <c r="K1338" s="43" t="str">
        <f t="shared" si="209"/>
        <v/>
      </c>
      <c r="L1338" s="43" t="str">
        <f>IF(A1338="","",SUM($K$36:K1338))</f>
        <v/>
      </c>
    </row>
    <row r="1339" spans="1:12" x14ac:dyDescent="0.2">
      <c r="A1339" s="40" t="str">
        <f t="shared" si="200"/>
        <v/>
      </c>
      <c r="B1339" s="41" t="str">
        <f t="shared" si="201"/>
        <v/>
      </c>
      <c r="C1339" s="42" t="str">
        <f t="shared" si="202"/>
        <v/>
      </c>
      <c r="D1339" s="43" t="str">
        <f t="shared" si="203"/>
        <v/>
      </c>
      <c r="E1339" s="43" t="str">
        <f t="shared" si="204"/>
        <v/>
      </c>
      <c r="F1339" s="43" t="str">
        <f t="shared" si="205"/>
        <v/>
      </c>
      <c r="G1339" s="44"/>
      <c r="H1339" s="43" t="str">
        <f t="shared" si="206"/>
        <v/>
      </c>
      <c r="I1339" s="43" t="str">
        <f t="shared" si="207"/>
        <v/>
      </c>
      <c r="J1339" s="45" t="str">
        <f t="shared" si="208"/>
        <v/>
      </c>
      <c r="K1339" s="43" t="str">
        <f t="shared" si="209"/>
        <v/>
      </c>
      <c r="L1339" s="43" t="str">
        <f>IF(A1339="","",SUM($K$36:K1339))</f>
        <v/>
      </c>
    </row>
    <row r="1340" spans="1:12" x14ac:dyDescent="0.2">
      <c r="A1340" s="40" t="str">
        <f t="shared" si="200"/>
        <v/>
      </c>
      <c r="B1340" s="41" t="str">
        <f t="shared" si="201"/>
        <v/>
      </c>
      <c r="C1340" s="42" t="str">
        <f t="shared" si="202"/>
        <v/>
      </c>
      <c r="D1340" s="43" t="str">
        <f t="shared" si="203"/>
        <v/>
      </c>
      <c r="E1340" s="43" t="str">
        <f t="shared" si="204"/>
        <v/>
      </c>
      <c r="F1340" s="43" t="str">
        <f t="shared" si="205"/>
        <v/>
      </c>
      <c r="G1340" s="44"/>
      <c r="H1340" s="43" t="str">
        <f t="shared" si="206"/>
        <v/>
      </c>
      <c r="I1340" s="43" t="str">
        <f t="shared" si="207"/>
        <v/>
      </c>
      <c r="J1340" s="45" t="str">
        <f t="shared" si="208"/>
        <v/>
      </c>
      <c r="K1340" s="43" t="str">
        <f t="shared" si="209"/>
        <v/>
      </c>
      <c r="L1340" s="43" t="str">
        <f>IF(A1340="","",SUM($K$36:K1340))</f>
        <v/>
      </c>
    </row>
    <row r="1341" spans="1:12" x14ac:dyDescent="0.2">
      <c r="A1341" s="40" t="str">
        <f t="shared" si="200"/>
        <v/>
      </c>
      <c r="B1341" s="41" t="str">
        <f t="shared" si="201"/>
        <v/>
      </c>
      <c r="C1341" s="42" t="str">
        <f t="shared" si="202"/>
        <v/>
      </c>
      <c r="D1341" s="43" t="str">
        <f t="shared" si="203"/>
        <v/>
      </c>
      <c r="E1341" s="43" t="str">
        <f t="shared" si="204"/>
        <v/>
      </c>
      <c r="F1341" s="43" t="str">
        <f t="shared" si="205"/>
        <v/>
      </c>
      <c r="G1341" s="44"/>
      <c r="H1341" s="43" t="str">
        <f t="shared" si="206"/>
        <v/>
      </c>
      <c r="I1341" s="43" t="str">
        <f t="shared" si="207"/>
        <v/>
      </c>
      <c r="J1341" s="45" t="str">
        <f t="shared" si="208"/>
        <v/>
      </c>
      <c r="K1341" s="43" t="str">
        <f t="shared" si="209"/>
        <v/>
      </c>
      <c r="L1341" s="43" t="str">
        <f>IF(A1341="","",SUM($K$36:K1341))</f>
        <v/>
      </c>
    </row>
    <row r="1342" spans="1:12" x14ac:dyDescent="0.2">
      <c r="A1342" s="40" t="str">
        <f t="shared" si="200"/>
        <v/>
      </c>
      <c r="B1342" s="41" t="str">
        <f t="shared" si="201"/>
        <v/>
      </c>
      <c r="C1342" s="42" t="str">
        <f t="shared" si="202"/>
        <v/>
      </c>
      <c r="D1342" s="43" t="str">
        <f t="shared" si="203"/>
        <v/>
      </c>
      <c r="E1342" s="43" t="str">
        <f t="shared" si="204"/>
        <v/>
      </c>
      <c r="F1342" s="43" t="str">
        <f t="shared" si="205"/>
        <v/>
      </c>
      <c r="G1342" s="44"/>
      <c r="H1342" s="43" t="str">
        <f t="shared" si="206"/>
        <v/>
      </c>
      <c r="I1342" s="43" t="str">
        <f t="shared" si="207"/>
        <v/>
      </c>
      <c r="J1342" s="45" t="str">
        <f t="shared" si="208"/>
        <v/>
      </c>
      <c r="K1342" s="43" t="str">
        <f t="shared" si="209"/>
        <v/>
      </c>
      <c r="L1342" s="43" t="str">
        <f>IF(A1342="","",SUM($K$36:K1342))</f>
        <v/>
      </c>
    </row>
    <row r="1343" spans="1:12" x14ac:dyDescent="0.2">
      <c r="A1343" s="40" t="str">
        <f t="shared" si="200"/>
        <v/>
      </c>
      <c r="B1343" s="41" t="str">
        <f t="shared" si="201"/>
        <v/>
      </c>
      <c r="C1343" s="42" t="str">
        <f t="shared" si="202"/>
        <v/>
      </c>
      <c r="D1343" s="43" t="str">
        <f t="shared" si="203"/>
        <v/>
      </c>
      <c r="E1343" s="43" t="str">
        <f t="shared" si="204"/>
        <v/>
      </c>
      <c r="F1343" s="43" t="str">
        <f t="shared" si="205"/>
        <v/>
      </c>
      <c r="G1343" s="44"/>
      <c r="H1343" s="43" t="str">
        <f t="shared" si="206"/>
        <v/>
      </c>
      <c r="I1343" s="43" t="str">
        <f t="shared" si="207"/>
        <v/>
      </c>
      <c r="J1343" s="45" t="str">
        <f t="shared" si="208"/>
        <v/>
      </c>
      <c r="K1343" s="43" t="str">
        <f t="shared" si="209"/>
        <v/>
      </c>
      <c r="L1343" s="43" t="str">
        <f>IF(A1343="","",SUM($K$36:K1343))</f>
        <v/>
      </c>
    </row>
    <row r="1344" spans="1:12" x14ac:dyDescent="0.2">
      <c r="A1344" s="40" t="str">
        <f t="shared" si="200"/>
        <v/>
      </c>
      <c r="B1344" s="41" t="str">
        <f t="shared" si="201"/>
        <v/>
      </c>
      <c r="C1344" s="42" t="str">
        <f t="shared" si="202"/>
        <v/>
      </c>
      <c r="D1344" s="43" t="str">
        <f t="shared" si="203"/>
        <v/>
      </c>
      <c r="E1344" s="43" t="str">
        <f t="shared" si="204"/>
        <v/>
      </c>
      <c r="F1344" s="43" t="str">
        <f t="shared" si="205"/>
        <v/>
      </c>
      <c r="G1344" s="44"/>
      <c r="H1344" s="43" t="str">
        <f t="shared" si="206"/>
        <v/>
      </c>
      <c r="I1344" s="43" t="str">
        <f t="shared" si="207"/>
        <v/>
      </c>
      <c r="J1344" s="45" t="str">
        <f t="shared" si="208"/>
        <v/>
      </c>
      <c r="K1344" s="43" t="str">
        <f t="shared" si="209"/>
        <v/>
      </c>
      <c r="L1344" s="43" t="str">
        <f>IF(A1344="","",SUM($K$36:K1344))</f>
        <v/>
      </c>
    </row>
    <row r="1345" spans="1:12" x14ac:dyDescent="0.2">
      <c r="A1345" s="40" t="str">
        <f t="shared" si="200"/>
        <v/>
      </c>
      <c r="B1345" s="41" t="str">
        <f t="shared" si="201"/>
        <v/>
      </c>
      <c r="C1345" s="42" t="str">
        <f t="shared" si="202"/>
        <v/>
      </c>
      <c r="D1345" s="43" t="str">
        <f t="shared" si="203"/>
        <v/>
      </c>
      <c r="E1345" s="43" t="str">
        <f t="shared" si="204"/>
        <v/>
      </c>
      <c r="F1345" s="43" t="str">
        <f t="shared" si="205"/>
        <v/>
      </c>
      <c r="G1345" s="44"/>
      <c r="H1345" s="43" t="str">
        <f t="shared" si="206"/>
        <v/>
      </c>
      <c r="I1345" s="43" t="str">
        <f t="shared" si="207"/>
        <v/>
      </c>
      <c r="J1345" s="45" t="str">
        <f t="shared" si="208"/>
        <v/>
      </c>
      <c r="K1345" s="43" t="str">
        <f t="shared" si="209"/>
        <v/>
      </c>
      <c r="L1345" s="43" t="str">
        <f>IF(A1345="","",SUM($K$36:K1345))</f>
        <v/>
      </c>
    </row>
    <row r="1346" spans="1:12" x14ac:dyDescent="0.2">
      <c r="A1346" s="40" t="str">
        <f t="shared" si="200"/>
        <v/>
      </c>
      <c r="B1346" s="41" t="str">
        <f t="shared" si="201"/>
        <v/>
      </c>
      <c r="C1346" s="42" t="str">
        <f t="shared" si="202"/>
        <v/>
      </c>
      <c r="D1346" s="43" t="str">
        <f t="shared" si="203"/>
        <v/>
      </c>
      <c r="E1346" s="43" t="str">
        <f t="shared" si="204"/>
        <v/>
      </c>
      <c r="F1346" s="43" t="str">
        <f t="shared" si="205"/>
        <v/>
      </c>
      <c r="G1346" s="44"/>
      <c r="H1346" s="43" t="str">
        <f t="shared" si="206"/>
        <v/>
      </c>
      <c r="I1346" s="43" t="str">
        <f t="shared" si="207"/>
        <v/>
      </c>
      <c r="J1346" s="45" t="str">
        <f t="shared" si="208"/>
        <v/>
      </c>
      <c r="K1346" s="43" t="str">
        <f t="shared" si="209"/>
        <v/>
      </c>
      <c r="L1346" s="43" t="str">
        <f>IF(A1346="","",SUM($K$36:K1346))</f>
        <v/>
      </c>
    </row>
    <row r="1347" spans="1:12" x14ac:dyDescent="0.2">
      <c r="A1347" s="40" t="str">
        <f t="shared" si="200"/>
        <v/>
      </c>
      <c r="B1347" s="41" t="str">
        <f t="shared" si="201"/>
        <v/>
      </c>
      <c r="C1347" s="42" t="str">
        <f t="shared" si="202"/>
        <v/>
      </c>
      <c r="D1347" s="43" t="str">
        <f t="shared" si="203"/>
        <v/>
      </c>
      <c r="E1347" s="43" t="str">
        <f t="shared" si="204"/>
        <v/>
      </c>
      <c r="F1347" s="43" t="str">
        <f t="shared" si="205"/>
        <v/>
      </c>
      <c r="G1347" s="44"/>
      <c r="H1347" s="43" t="str">
        <f t="shared" si="206"/>
        <v/>
      </c>
      <c r="I1347" s="43" t="str">
        <f t="shared" si="207"/>
        <v/>
      </c>
      <c r="J1347" s="45" t="str">
        <f t="shared" si="208"/>
        <v/>
      </c>
      <c r="K1347" s="43" t="str">
        <f t="shared" si="209"/>
        <v/>
      </c>
      <c r="L1347" s="43" t="str">
        <f>IF(A1347="","",SUM($K$36:K1347))</f>
        <v/>
      </c>
    </row>
    <row r="1348" spans="1:12" x14ac:dyDescent="0.2">
      <c r="A1348" s="40" t="str">
        <f t="shared" si="200"/>
        <v/>
      </c>
      <c r="B1348" s="41" t="str">
        <f t="shared" si="201"/>
        <v/>
      </c>
      <c r="C1348" s="42" t="str">
        <f t="shared" si="202"/>
        <v/>
      </c>
      <c r="D1348" s="43" t="str">
        <f t="shared" si="203"/>
        <v/>
      </c>
      <c r="E1348" s="43" t="str">
        <f t="shared" si="204"/>
        <v/>
      </c>
      <c r="F1348" s="43" t="str">
        <f t="shared" si="205"/>
        <v/>
      </c>
      <c r="G1348" s="44"/>
      <c r="H1348" s="43" t="str">
        <f t="shared" si="206"/>
        <v/>
      </c>
      <c r="I1348" s="43" t="str">
        <f t="shared" si="207"/>
        <v/>
      </c>
      <c r="J1348" s="45" t="str">
        <f t="shared" si="208"/>
        <v/>
      </c>
      <c r="K1348" s="43" t="str">
        <f t="shared" si="209"/>
        <v/>
      </c>
      <c r="L1348" s="43" t="str">
        <f>IF(A1348="","",SUM($K$36:K1348))</f>
        <v/>
      </c>
    </row>
    <row r="1349" spans="1:12" x14ac:dyDescent="0.2">
      <c r="A1349" s="40" t="str">
        <f t="shared" si="200"/>
        <v/>
      </c>
      <c r="B1349" s="41" t="str">
        <f t="shared" si="201"/>
        <v/>
      </c>
      <c r="C1349" s="42" t="str">
        <f t="shared" si="202"/>
        <v/>
      </c>
      <c r="D1349" s="43" t="str">
        <f t="shared" si="203"/>
        <v/>
      </c>
      <c r="E1349" s="43" t="str">
        <f t="shared" si="204"/>
        <v/>
      </c>
      <c r="F1349" s="43" t="str">
        <f t="shared" si="205"/>
        <v/>
      </c>
      <c r="G1349" s="44"/>
      <c r="H1349" s="43" t="str">
        <f t="shared" si="206"/>
        <v/>
      </c>
      <c r="I1349" s="43" t="str">
        <f t="shared" si="207"/>
        <v/>
      </c>
      <c r="J1349" s="45" t="str">
        <f t="shared" si="208"/>
        <v/>
      </c>
      <c r="K1349" s="43" t="str">
        <f t="shared" si="209"/>
        <v/>
      </c>
      <c r="L1349" s="43" t="str">
        <f>IF(A1349="","",SUM($K$36:K1349))</f>
        <v/>
      </c>
    </row>
    <row r="1350" spans="1:12" x14ac:dyDescent="0.2">
      <c r="A1350" s="40" t="str">
        <f t="shared" si="200"/>
        <v/>
      </c>
      <c r="B1350" s="41" t="str">
        <f t="shared" si="201"/>
        <v/>
      </c>
      <c r="C1350" s="42" t="str">
        <f t="shared" si="202"/>
        <v/>
      </c>
      <c r="D1350" s="43" t="str">
        <f t="shared" si="203"/>
        <v/>
      </c>
      <c r="E1350" s="43" t="str">
        <f t="shared" si="204"/>
        <v/>
      </c>
      <c r="F1350" s="43" t="str">
        <f t="shared" si="205"/>
        <v/>
      </c>
      <c r="G1350" s="44"/>
      <c r="H1350" s="43" t="str">
        <f t="shared" si="206"/>
        <v/>
      </c>
      <c r="I1350" s="43" t="str">
        <f t="shared" si="207"/>
        <v/>
      </c>
      <c r="J1350" s="45" t="str">
        <f t="shared" si="208"/>
        <v/>
      </c>
      <c r="K1350" s="43" t="str">
        <f t="shared" si="209"/>
        <v/>
      </c>
      <c r="L1350" s="43" t="str">
        <f>IF(A1350="","",SUM($K$36:K1350))</f>
        <v/>
      </c>
    </row>
    <row r="1351" spans="1:12" x14ac:dyDescent="0.2">
      <c r="A1351" s="40" t="str">
        <f t="shared" si="200"/>
        <v/>
      </c>
      <c r="B1351" s="41" t="str">
        <f t="shared" si="201"/>
        <v/>
      </c>
      <c r="C1351" s="42" t="str">
        <f t="shared" si="202"/>
        <v/>
      </c>
      <c r="D1351" s="43" t="str">
        <f t="shared" si="203"/>
        <v/>
      </c>
      <c r="E1351" s="43" t="str">
        <f t="shared" si="204"/>
        <v/>
      </c>
      <c r="F1351" s="43" t="str">
        <f t="shared" si="205"/>
        <v/>
      </c>
      <c r="G1351" s="44"/>
      <c r="H1351" s="43" t="str">
        <f t="shared" si="206"/>
        <v/>
      </c>
      <c r="I1351" s="43" t="str">
        <f t="shared" si="207"/>
        <v/>
      </c>
      <c r="J1351" s="45" t="str">
        <f t="shared" si="208"/>
        <v/>
      </c>
      <c r="K1351" s="43" t="str">
        <f t="shared" si="209"/>
        <v/>
      </c>
      <c r="L1351" s="43" t="str">
        <f>IF(A1351="","",SUM($K$36:K1351))</f>
        <v/>
      </c>
    </row>
    <row r="1352" spans="1:12" x14ac:dyDescent="0.2">
      <c r="A1352" s="40" t="str">
        <f t="shared" si="200"/>
        <v/>
      </c>
      <c r="B1352" s="41" t="str">
        <f t="shared" si="201"/>
        <v/>
      </c>
      <c r="C1352" s="42" t="str">
        <f t="shared" si="202"/>
        <v/>
      </c>
      <c r="D1352" s="43" t="str">
        <f t="shared" si="203"/>
        <v/>
      </c>
      <c r="E1352" s="43" t="str">
        <f t="shared" si="204"/>
        <v/>
      </c>
      <c r="F1352" s="43" t="str">
        <f t="shared" si="205"/>
        <v/>
      </c>
      <c r="G1352" s="44"/>
      <c r="H1352" s="43" t="str">
        <f t="shared" si="206"/>
        <v/>
      </c>
      <c r="I1352" s="43" t="str">
        <f t="shared" si="207"/>
        <v/>
      </c>
      <c r="J1352" s="45" t="str">
        <f t="shared" si="208"/>
        <v/>
      </c>
      <c r="K1352" s="43" t="str">
        <f t="shared" si="209"/>
        <v/>
      </c>
      <c r="L1352" s="43" t="str">
        <f>IF(A1352="","",SUM($K$36:K1352))</f>
        <v/>
      </c>
    </row>
    <row r="1353" spans="1:12" x14ac:dyDescent="0.2">
      <c r="A1353" s="40" t="str">
        <f t="shared" si="200"/>
        <v/>
      </c>
      <c r="B1353" s="41" t="str">
        <f t="shared" si="201"/>
        <v/>
      </c>
      <c r="C1353" s="42" t="str">
        <f t="shared" si="202"/>
        <v/>
      </c>
      <c r="D1353" s="43" t="str">
        <f t="shared" si="203"/>
        <v/>
      </c>
      <c r="E1353" s="43" t="str">
        <f t="shared" si="204"/>
        <v/>
      </c>
      <c r="F1353" s="43" t="str">
        <f t="shared" si="205"/>
        <v/>
      </c>
      <c r="G1353" s="44"/>
      <c r="H1353" s="43" t="str">
        <f t="shared" si="206"/>
        <v/>
      </c>
      <c r="I1353" s="43" t="str">
        <f t="shared" si="207"/>
        <v/>
      </c>
      <c r="J1353" s="45" t="str">
        <f t="shared" si="208"/>
        <v/>
      </c>
      <c r="K1353" s="43" t="str">
        <f t="shared" si="209"/>
        <v/>
      </c>
      <c r="L1353" s="43" t="str">
        <f>IF(A1353="","",SUM($K$36:K1353))</f>
        <v/>
      </c>
    </row>
    <row r="1354" spans="1:12" x14ac:dyDescent="0.2">
      <c r="A1354" s="40" t="str">
        <f t="shared" si="200"/>
        <v/>
      </c>
      <c r="B1354" s="41" t="str">
        <f t="shared" si="201"/>
        <v/>
      </c>
      <c r="C1354" s="42" t="str">
        <f t="shared" si="202"/>
        <v/>
      </c>
      <c r="D1354" s="43" t="str">
        <f t="shared" si="203"/>
        <v/>
      </c>
      <c r="E1354" s="43" t="str">
        <f t="shared" si="204"/>
        <v/>
      </c>
      <c r="F1354" s="43" t="str">
        <f t="shared" si="205"/>
        <v/>
      </c>
      <c r="G1354" s="44"/>
      <c r="H1354" s="43" t="str">
        <f t="shared" si="206"/>
        <v/>
      </c>
      <c r="I1354" s="43" t="str">
        <f t="shared" si="207"/>
        <v/>
      </c>
      <c r="J1354" s="45" t="str">
        <f t="shared" si="208"/>
        <v/>
      </c>
      <c r="K1354" s="43" t="str">
        <f t="shared" si="209"/>
        <v/>
      </c>
      <c r="L1354" s="43" t="str">
        <f>IF(A1354="","",SUM($K$36:K1354))</f>
        <v/>
      </c>
    </row>
    <row r="1355" spans="1:12" x14ac:dyDescent="0.2">
      <c r="A1355" s="40" t="str">
        <f t="shared" si="200"/>
        <v/>
      </c>
      <c r="B1355" s="41" t="str">
        <f t="shared" si="201"/>
        <v/>
      </c>
      <c r="C1355" s="42" t="str">
        <f t="shared" si="202"/>
        <v/>
      </c>
      <c r="D1355" s="43" t="str">
        <f t="shared" si="203"/>
        <v/>
      </c>
      <c r="E1355" s="43" t="str">
        <f t="shared" si="204"/>
        <v/>
      </c>
      <c r="F1355" s="43" t="str">
        <f t="shared" si="205"/>
        <v/>
      </c>
      <c r="G1355" s="44"/>
      <c r="H1355" s="43" t="str">
        <f t="shared" si="206"/>
        <v/>
      </c>
      <c r="I1355" s="43" t="str">
        <f t="shared" si="207"/>
        <v/>
      </c>
      <c r="J1355" s="45" t="str">
        <f t="shared" si="208"/>
        <v/>
      </c>
      <c r="K1355" s="43" t="str">
        <f t="shared" si="209"/>
        <v/>
      </c>
      <c r="L1355" s="43" t="str">
        <f>IF(A1355="","",SUM($K$36:K1355))</f>
        <v/>
      </c>
    </row>
    <row r="1356" spans="1:12" x14ac:dyDescent="0.2">
      <c r="A1356" s="40" t="str">
        <f t="shared" si="200"/>
        <v/>
      </c>
      <c r="B1356" s="41" t="str">
        <f t="shared" si="201"/>
        <v/>
      </c>
      <c r="C1356" s="42" t="str">
        <f t="shared" si="202"/>
        <v/>
      </c>
      <c r="D1356" s="43" t="str">
        <f t="shared" si="203"/>
        <v/>
      </c>
      <c r="E1356" s="43" t="str">
        <f t="shared" si="204"/>
        <v/>
      </c>
      <c r="F1356" s="43" t="str">
        <f t="shared" si="205"/>
        <v/>
      </c>
      <c r="G1356" s="44"/>
      <c r="H1356" s="43" t="str">
        <f t="shared" si="206"/>
        <v/>
      </c>
      <c r="I1356" s="43" t="str">
        <f t="shared" si="207"/>
        <v/>
      </c>
      <c r="J1356" s="45" t="str">
        <f t="shared" si="208"/>
        <v/>
      </c>
      <c r="K1356" s="43" t="str">
        <f t="shared" si="209"/>
        <v/>
      </c>
      <c r="L1356" s="43" t="str">
        <f>IF(A1356="","",SUM($K$36:K1356))</f>
        <v/>
      </c>
    </row>
    <row r="1357" spans="1:12" x14ac:dyDescent="0.2">
      <c r="A1357" s="40" t="str">
        <f t="shared" si="200"/>
        <v/>
      </c>
      <c r="B1357" s="41" t="str">
        <f t="shared" si="201"/>
        <v/>
      </c>
      <c r="C1357" s="42" t="str">
        <f t="shared" si="202"/>
        <v/>
      </c>
      <c r="D1357" s="43" t="str">
        <f t="shared" si="203"/>
        <v/>
      </c>
      <c r="E1357" s="43" t="str">
        <f t="shared" si="204"/>
        <v/>
      </c>
      <c r="F1357" s="43" t="str">
        <f t="shared" si="205"/>
        <v/>
      </c>
      <c r="G1357" s="44"/>
      <c r="H1357" s="43" t="str">
        <f t="shared" si="206"/>
        <v/>
      </c>
      <c r="I1357" s="43" t="str">
        <f t="shared" si="207"/>
        <v/>
      </c>
      <c r="J1357" s="45" t="str">
        <f t="shared" si="208"/>
        <v/>
      </c>
      <c r="K1357" s="43" t="str">
        <f t="shared" si="209"/>
        <v/>
      </c>
      <c r="L1357" s="43" t="str">
        <f>IF(A1357="","",SUM($K$36:K1357))</f>
        <v/>
      </c>
    </row>
    <row r="1358" spans="1:12" x14ac:dyDescent="0.2">
      <c r="A1358" s="40" t="str">
        <f t="shared" si="200"/>
        <v/>
      </c>
      <c r="B1358" s="41" t="str">
        <f t="shared" si="201"/>
        <v/>
      </c>
      <c r="C1358" s="42" t="str">
        <f t="shared" si="202"/>
        <v/>
      </c>
      <c r="D1358" s="43" t="str">
        <f t="shared" si="203"/>
        <v/>
      </c>
      <c r="E1358" s="43" t="str">
        <f t="shared" si="204"/>
        <v/>
      </c>
      <c r="F1358" s="43" t="str">
        <f t="shared" si="205"/>
        <v/>
      </c>
      <c r="G1358" s="44"/>
      <c r="H1358" s="43" t="str">
        <f t="shared" si="206"/>
        <v/>
      </c>
      <c r="I1358" s="43" t="str">
        <f t="shared" si="207"/>
        <v/>
      </c>
      <c r="J1358" s="45" t="str">
        <f t="shared" si="208"/>
        <v/>
      </c>
      <c r="K1358" s="43" t="str">
        <f t="shared" si="209"/>
        <v/>
      </c>
      <c r="L1358" s="43" t="str">
        <f>IF(A1358="","",SUM($K$36:K1358))</f>
        <v/>
      </c>
    </row>
    <row r="1359" spans="1:12" x14ac:dyDescent="0.2">
      <c r="A1359" s="40" t="str">
        <f t="shared" si="200"/>
        <v/>
      </c>
      <c r="B1359" s="41" t="str">
        <f t="shared" si="201"/>
        <v/>
      </c>
      <c r="C1359" s="42" t="str">
        <f t="shared" si="202"/>
        <v/>
      </c>
      <c r="D1359" s="43" t="str">
        <f t="shared" si="203"/>
        <v/>
      </c>
      <c r="E1359" s="43" t="str">
        <f t="shared" si="204"/>
        <v/>
      </c>
      <c r="F1359" s="43" t="str">
        <f t="shared" si="205"/>
        <v/>
      </c>
      <c r="G1359" s="44"/>
      <c r="H1359" s="43" t="str">
        <f t="shared" si="206"/>
        <v/>
      </c>
      <c r="I1359" s="43" t="str">
        <f t="shared" si="207"/>
        <v/>
      </c>
      <c r="J1359" s="45" t="str">
        <f t="shared" si="208"/>
        <v/>
      </c>
      <c r="K1359" s="43" t="str">
        <f t="shared" si="209"/>
        <v/>
      </c>
      <c r="L1359" s="43" t="str">
        <f>IF(A1359="","",SUM($K$36:K1359))</f>
        <v/>
      </c>
    </row>
    <row r="1360" spans="1:12" x14ac:dyDescent="0.2">
      <c r="A1360" s="40" t="str">
        <f t="shared" si="200"/>
        <v/>
      </c>
      <c r="B1360" s="41" t="str">
        <f t="shared" si="201"/>
        <v/>
      </c>
      <c r="C1360" s="42" t="str">
        <f t="shared" si="202"/>
        <v/>
      </c>
      <c r="D1360" s="43" t="str">
        <f t="shared" si="203"/>
        <v/>
      </c>
      <c r="E1360" s="43" t="str">
        <f t="shared" si="204"/>
        <v/>
      </c>
      <c r="F1360" s="43" t="str">
        <f t="shared" si="205"/>
        <v/>
      </c>
      <c r="G1360" s="44"/>
      <c r="H1360" s="43" t="str">
        <f t="shared" si="206"/>
        <v/>
      </c>
      <c r="I1360" s="43" t="str">
        <f t="shared" si="207"/>
        <v/>
      </c>
      <c r="J1360" s="45" t="str">
        <f t="shared" si="208"/>
        <v/>
      </c>
      <c r="K1360" s="43" t="str">
        <f t="shared" si="209"/>
        <v/>
      </c>
      <c r="L1360" s="43" t="str">
        <f>IF(A1360="","",SUM($K$36:K1360))</f>
        <v/>
      </c>
    </row>
    <row r="1361" spans="1:12" x14ac:dyDescent="0.2">
      <c r="A1361" s="40" t="str">
        <f t="shared" si="200"/>
        <v/>
      </c>
      <c r="B1361" s="41" t="str">
        <f t="shared" si="201"/>
        <v/>
      </c>
      <c r="C1361" s="42" t="str">
        <f t="shared" si="202"/>
        <v/>
      </c>
      <c r="D1361" s="43" t="str">
        <f t="shared" si="203"/>
        <v/>
      </c>
      <c r="E1361" s="43" t="str">
        <f t="shared" si="204"/>
        <v/>
      </c>
      <c r="F1361" s="43" t="str">
        <f t="shared" si="205"/>
        <v/>
      </c>
      <c r="G1361" s="44"/>
      <c r="H1361" s="43" t="str">
        <f t="shared" si="206"/>
        <v/>
      </c>
      <c r="I1361" s="43" t="str">
        <f t="shared" si="207"/>
        <v/>
      </c>
      <c r="J1361" s="45" t="str">
        <f t="shared" si="208"/>
        <v/>
      </c>
      <c r="K1361" s="43" t="str">
        <f t="shared" si="209"/>
        <v/>
      </c>
      <c r="L1361" s="43" t="str">
        <f>IF(A1361="","",SUM($K$36:K1361))</f>
        <v/>
      </c>
    </row>
    <row r="1362" spans="1:12" x14ac:dyDescent="0.2">
      <c r="A1362" s="40" t="str">
        <f t="shared" si="200"/>
        <v/>
      </c>
      <c r="B1362" s="41" t="str">
        <f t="shared" si="201"/>
        <v/>
      </c>
      <c r="C1362" s="42" t="str">
        <f t="shared" si="202"/>
        <v/>
      </c>
      <c r="D1362" s="43" t="str">
        <f t="shared" si="203"/>
        <v/>
      </c>
      <c r="E1362" s="43" t="str">
        <f t="shared" si="204"/>
        <v/>
      </c>
      <c r="F1362" s="43" t="str">
        <f t="shared" si="205"/>
        <v/>
      </c>
      <c r="G1362" s="44"/>
      <c r="H1362" s="43" t="str">
        <f t="shared" si="206"/>
        <v/>
      </c>
      <c r="I1362" s="43" t="str">
        <f t="shared" si="207"/>
        <v/>
      </c>
      <c r="J1362" s="45" t="str">
        <f t="shared" si="208"/>
        <v/>
      </c>
      <c r="K1362" s="43" t="str">
        <f t="shared" si="209"/>
        <v/>
      </c>
      <c r="L1362" s="43" t="str">
        <f>IF(A1362="","",SUM($K$36:K1362))</f>
        <v/>
      </c>
    </row>
    <row r="1363" spans="1:12" x14ac:dyDescent="0.2">
      <c r="A1363" s="40" t="str">
        <f t="shared" si="200"/>
        <v/>
      </c>
      <c r="B1363" s="41" t="str">
        <f t="shared" si="201"/>
        <v/>
      </c>
      <c r="C1363" s="42" t="str">
        <f t="shared" si="202"/>
        <v/>
      </c>
      <c r="D1363" s="43" t="str">
        <f t="shared" si="203"/>
        <v/>
      </c>
      <c r="E1363" s="43" t="str">
        <f t="shared" si="204"/>
        <v/>
      </c>
      <c r="F1363" s="43" t="str">
        <f t="shared" si="205"/>
        <v/>
      </c>
      <c r="G1363" s="44"/>
      <c r="H1363" s="43" t="str">
        <f t="shared" si="206"/>
        <v/>
      </c>
      <c r="I1363" s="43" t="str">
        <f t="shared" si="207"/>
        <v/>
      </c>
      <c r="J1363" s="45" t="str">
        <f t="shared" si="208"/>
        <v/>
      </c>
      <c r="K1363" s="43" t="str">
        <f t="shared" si="209"/>
        <v/>
      </c>
      <c r="L1363" s="43" t="str">
        <f>IF(A1363="","",SUM($K$36:K1363))</f>
        <v/>
      </c>
    </row>
    <row r="1364" spans="1:12" x14ac:dyDescent="0.2">
      <c r="A1364" s="40" t="str">
        <f t="shared" si="200"/>
        <v/>
      </c>
      <c r="B1364" s="41" t="str">
        <f t="shared" si="201"/>
        <v/>
      </c>
      <c r="C1364" s="42" t="str">
        <f t="shared" si="202"/>
        <v/>
      </c>
      <c r="D1364" s="43" t="str">
        <f t="shared" si="203"/>
        <v/>
      </c>
      <c r="E1364" s="43" t="str">
        <f t="shared" si="204"/>
        <v/>
      </c>
      <c r="F1364" s="43" t="str">
        <f t="shared" si="205"/>
        <v/>
      </c>
      <c r="G1364" s="44"/>
      <c r="H1364" s="43" t="str">
        <f t="shared" si="206"/>
        <v/>
      </c>
      <c r="I1364" s="43" t="str">
        <f t="shared" si="207"/>
        <v/>
      </c>
      <c r="J1364" s="45" t="str">
        <f t="shared" si="208"/>
        <v/>
      </c>
      <c r="K1364" s="43" t="str">
        <f t="shared" si="209"/>
        <v/>
      </c>
      <c r="L1364" s="43" t="str">
        <f>IF(A1364="","",SUM($K$36:K1364))</f>
        <v/>
      </c>
    </row>
    <row r="1365" spans="1:12" x14ac:dyDescent="0.2">
      <c r="A1365" s="40" t="str">
        <f t="shared" si="200"/>
        <v/>
      </c>
      <c r="B1365" s="41" t="str">
        <f t="shared" si="201"/>
        <v/>
      </c>
      <c r="C1365" s="42" t="str">
        <f t="shared" si="202"/>
        <v/>
      </c>
      <c r="D1365" s="43" t="str">
        <f t="shared" si="203"/>
        <v/>
      </c>
      <c r="E1365" s="43" t="str">
        <f t="shared" si="204"/>
        <v/>
      </c>
      <c r="F1365" s="43" t="str">
        <f t="shared" si="205"/>
        <v/>
      </c>
      <c r="G1365" s="44"/>
      <c r="H1365" s="43" t="str">
        <f t="shared" si="206"/>
        <v/>
      </c>
      <c r="I1365" s="43" t="str">
        <f t="shared" si="207"/>
        <v/>
      </c>
      <c r="J1365" s="45" t="str">
        <f t="shared" si="208"/>
        <v/>
      </c>
      <c r="K1365" s="43" t="str">
        <f t="shared" si="209"/>
        <v/>
      </c>
      <c r="L1365" s="43" t="str">
        <f>IF(A1365="","",SUM($K$36:K1365))</f>
        <v/>
      </c>
    </row>
    <row r="1366" spans="1:12" x14ac:dyDescent="0.2">
      <c r="A1366" s="40" t="str">
        <f t="shared" si="200"/>
        <v/>
      </c>
      <c r="B1366" s="41" t="str">
        <f t="shared" si="201"/>
        <v/>
      </c>
      <c r="C1366" s="42" t="str">
        <f t="shared" si="202"/>
        <v/>
      </c>
      <c r="D1366" s="43" t="str">
        <f t="shared" si="203"/>
        <v/>
      </c>
      <c r="E1366" s="43" t="str">
        <f t="shared" si="204"/>
        <v/>
      </c>
      <c r="F1366" s="43" t="str">
        <f t="shared" si="205"/>
        <v/>
      </c>
      <c r="G1366" s="44"/>
      <c r="H1366" s="43" t="str">
        <f t="shared" si="206"/>
        <v/>
      </c>
      <c r="I1366" s="43" t="str">
        <f t="shared" si="207"/>
        <v/>
      </c>
      <c r="J1366" s="45" t="str">
        <f t="shared" si="208"/>
        <v/>
      </c>
      <c r="K1366" s="43" t="str">
        <f t="shared" si="209"/>
        <v/>
      </c>
      <c r="L1366" s="43" t="str">
        <f>IF(A1366="","",SUM($K$36:K1366))</f>
        <v/>
      </c>
    </row>
    <row r="1367" spans="1:12" x14ac:dyDescent="0.2">
      <c r="A1367" s="40" t="str">
        <f t="shared" si="200"/>
        <v/>
      </c>
      <c r="B1367" s="41" t="str">
        <f t="shared" si="201"/>
        <v/>
      </c>
      <c r="C1367" s="42" t="str">
        <f t="shared" si="202"/>
        <v/>
      </c>
      <c r="D1367" s="43" t="str">
        <f t="shared" si="203"/>
        <v/>
      </c>
      <c r="E1367" s="43" t="str">
        <f t="shared" si="204"/>
        <v/>
      </c>
      <c r="F1367" s="43" t="str">
        <f t="shared" si="205"/>
        <v/>
      </c>
      <c r="G1367" s="44"/>
      <c r="H1367" s="43" t="str">
        <f t="shared" si="206"/>
        <v/>
      </c>
      <c r="I1367" s="43" t="str">
        <f t="shared" si="207"/>
        <v/>
      </c>
      <c r="J1367" s="45" t="str">
        <f t="shared" si="208"/>
        <v/>
      </c>
      <c r="K1367" s="43" t="str">
        <f t="shared" si="209"/>
        <v/>
      </c>
      <c r="L1367" s="43" t="str">
        <f>IF(A1367="","",SUM($K$36:K1367))</f>
        <v/>
      </c>
    </row>
    <row r="1368" spans="1:12" x14ac:dyDescent="0.2">
      <c r="A1368" s="40" t="str">
        <f t="shared" si="200"/>
        <v/>
      </c>
      <c r="B1368" s="41" t="str">
        <f t="shared" si="201"/>
        <v/>
      </c>
      <c r="C1368" s="42" t="str">
        <f t="shared" si="202"/>
        <v/>
      </c>
      <c r="D1368" s="43" t="str">
        <f t="shared" si="203"/>
        <v/>
      </c>
      <c r="E1368" s="43" t="str">
        <f t="shared" si="204"/>
        <v/>
      </c>
      <c r="F1368" s="43" t="str">
        <f t="shared" si="205"/>
        <v/>
      </c>
      <c r="G1368" s="44"/>
      <c r="H1368" s="43" t="str">
        <f t="shared" si="206"/>
        <v/>
      </c>
      <c r="I1368" s="43" t="str">
        <f t="shared" si="207"/>
        <v/>
      </c>
      <c r="J1368" s="45" t="str">
        <f t="shared" si="208"/>
        <v/>
      </c>
      <c r="K1368" s="43" t="str">
        <f t="shared" si="209"/>
        <v/>
      </c>
      <c r="L1368" s="43" t="str">
        <f>IF(A1368="","",SUM($K$36:K1368))</f>
        <v/>
      </c>
    </row>
    <row r="1369" spans="1:12" x14ac:dyDescent="0.2">
      <c r="A1369" s="40" t="str">
        <f t="shared" si="200"/>
        <v/>
      </c>
      <c r="B1369" s="41" t="str">
        <f t="shared" si="201"/>
        <v/>
      </c>
      <c r="C1369" s="42" t="str">
        <f t="shared" si="202"/>
        <v/>
      </c>
      <c r="D1369" s="43" t="str">
        <f t="shared" si="203"/>
        <v/>
      </c>
      <c r="E1369" s="43" t="str">
        <f t="shared" si="204"/>
        <v/>
      </c>
      <c r="F1369" s="43" t="str">
        <f t="shared" si="205"/>
        <v/>
      </c>
      <c r="G1369" s="44"/>
      <c r="H1369" s="43" t="str">
        <f t="shared" si="206"/>
        <v/>
      </c>
      <c r="I1369" s="43" t="str">
        <f t="shared" si="207"/>
        <v/>
      </c>
      <c r="J1369" s="45" t="str">
        <f t="shared" si="208"/>
        <v/>
      </c>
      <c r="K1369" s="43" t="str">
        <f t="shared" si="209"/>
        <v/>
      </c>
      <c r="L1369" s="43" t="str">
        <f>IF(A1369="","",SUM($K$36:K1369))</f>
        <v/>
      </c>
    </row>
    <row r="1370" spans="1:12" x14ac:dyDescent="0.2">
      <c r="A1370" s="40" t="str">
        <f t="shared" si="200"/>
        <v/>
      </c>
      <c r="B1370" s="41" t="str">
        <f t="shared" si="201"/>
        <v/>
      </c>
      <c r="C1370" s="42" t="str">
        <f t="shared" si="202"/>
        <v/>
      </c>
      <c r="D1370" s="43" t="str">
        <f t="shared" si="203"/>
        <v/>
      </c>
      <c r="E1370" s="43" t="str">
        <f t="shared" si="204"/>
        <v/>
      </c>
      <c r="F1370" s="43" t="str">
        <f t="shared" si="205"/>
        <v/>
      </c>
      <c r="G1370" s="44"/>
      <c r="H1370" s="43" t="str">
        <f t="shared" si="206"/>
        <v/>
      </c>
      <c r="I1370" s="43" t="str">
        <f t="shared" si="207"/>
        <v/>
      </c>
      <c r="J1370" s="45" t="str">
        <f t="shared" si="208"/>
        <v/>
      </c>
      <c r="K1370" s="43" t="str">
        <f t="shared" si="209"/>
        <v/>
      </c>
      <c r="L1370" s="43" t="str">
        <f>IF(A1370="","",SUM($K$36:K1370))</f>
        <v/>
      </c>
    </row>
    <row r="1371" spans="1:12" x14ac:dyDescent="0.2">
      <c r="A1371" s="40" t="str">
        <f t="shared" si="200"/>
        <v/>
      </c>
      <c r="B1371" s="41" t="str">
        <f t="shared" si="201"/>
        <v/>
      </c>
      <c r="C1371" s="42" t="str">
        <f t="shared" si="202"/>
        <v/>
      </c>
      <c r="D1371" s="43" t="str">
        <f t="shared" si="203"/>
        <v/>
      </c>
      <c r="E1371" s="43" t="str">
        <f t="shared" si="204"/>
        <v/>
      </c>
      <c r="F1371" s="43" t="str">
        <f t="shared" si="205"/>
        <v/>
      </c>
      <c r="G1371" s="44"/>
      <c r="H1371" s="43" t="str">
        <f t="shared" si="206"/>
        <v/>
      </c>
      <c r="I1371" s="43" t="str">
        <f t="shared" si="207"/>
        <v/>
      </c>
      <c r="J1371" s="45" t="str">
        <f t="shared" si="208"/>
        <v/>
      </c>
      <c r="K1371" s="43" t="str">
        <f t="shared" si="209"/>
        <v/>
      </c>
      <c r="L1371" s="43" t="str">
        <f>IF(A1371="","",SUM($K$36:K1371))</f>
        <v/>
      </c>
    </row>
    <row r="1372" spans="1:12" x14ac:dyDescent="0.2">
      <c r="A1372" s="40" t="str">
        <f t="shared" si="200"/>
        <v/>
      </c>
      <c r="B1372" s="41" t="str">
        <f t="shared" si="201"/>
        <v/>
      </c>
      <c r="C1372" s="42" t="str">
        <f t="shared" si="202"/>
        <v/>
      </c>
      <c r="D1372" s="43" t="str">
        <f t="shared" si="203"/>
        <v/>
      </c>
      <c r="E1372" s="43" t="str">
        <f t="shared" si="204"/>
        <v/>
      </c>
      <c r="F1372" s="43" t="str">
        <f t="shared" si="205"/>
        <v/>
      </c>
      <c r="G1372" s="44"/>
      <c r="H1372" s="43" t="str">
        <f t="shared" si="206"/>
        <v/>
      </c>
      <c r="I1372" s="43" t="str">
        <f t="shared" si="207"/>
        <v/>
      </c>
      <c r="J1372" s="45" t="str">
        <f t="shared" si="208"/>
        <v/>
      </c>
      <c r="K1372" s="43" t="str">
        <f t="shared" si="209"/>
        <v/>
      </c>
      <c r="L1372" s="43" t="str">
        <f>IF(A1372="","",SUM($K$36:K1372))</f>
        <v/>
      </c>
    </row>
    <row r="1373" spans="1:12" x14ac:dyDescent="0.2">
      <c r="A1373" s="40" t="str">
        <f t="shared" si="200"/>
        <v/>
      </c>
      <c r="B1373" s="41" t="str">
        <f t="shared" si="201"/>
        <v/>
      </c>
      <c r="C1373" s="42" t="str">
        <f t="shared" si="202"/>
        <v/>
      </c>
      <c r="D1373" s="43" t="str">
        <f t="shared" si="203"/>
        <v/>
      </c>
      <c r="E1373" s="43" t="str">
        <f t="shared" si="204"/>
        <v/>
      </c>
      <c r="F1373" s="43" t="str">
        <f t="shared" si="205"/>
        <v/>
      </c>
      <c r="G1373" s="44"/>
      <c r="H1373" s="43" t="str">
        <f t="shared" si="206"/>
        <v/>
      </c>
      <c r="I1373" s="43" t="str">
        <f t="shared" si="207"/>
        <v/>
      </c>
      <c r="J1373" s="45" t="str">
        <f t="shared" si="208"/>
        <v/>
      </c>
      <c r="K1373" s="43" t="str">
        <f t="shared" si="209"/>
        <v/>
      </c>
      <c r="L1373" s="43" t="str">
        <f>IF(A1373="","",SUM($K$36:K1373))</f>
        <v/>
      </c>
    </row>
    <row r="1374" spans="1:12" x14ac:dyDescent="0.2">
      <c r="A1374" s="40" t="str">
        <f t="shared" si="200"/>
        <v/>
      </c>
      <c r="B1374" s="41" t="str">
        <f t="shared" si="201"/>
        <v/>
      </c>
      <c r="C1374" s="42" t="str">
        <f t="shared" si="202"/>
        <v/>
      </c>
      <c r="D1374" s="43" t="str">
        <f t="shared" si="203"/>
        <v/>
      </c>
      <c r="E1374" s="43" t="str">
        <f t="shared" si="204"/>
        <v/>
      </c>
      <c r="F1374" s="43" t="str">
        <f t="shared" si="205"/>
        <v/>
      </c>
      <c r="G1374" s="44"/>
      <c r="H1374" s="43" t="str">
        <f t="shared" si="206"/>
        <v/>
      </c>
      <c r="I1374" s="43" t="str">
        <f t="shared" si="207"/>
        <v/>
      </c>
      <c r="J1374" s="45" t="str">
        <f t="shared" si="208"/>
        <v/>
      </c>
      <c r="K1374" s="43" t="str">
        <f t="shared" si="209"/>
        <v/>
      </c>
      <c r="L1374" s="43" t="str">
        <f>IF(A1374="","",SUM($K$36:K1374))</f>
        <v/>
      </c>
    </row>
    <row r="1375" spans="1:12" x14ac:dyDescent="0.2">
      <c r="A1375" s="40" t="str">
        <f t="shared" si="200"/>
        <v/>
      </c>
      <c r="B1375" s="41" t="str">
        <f t="shared" si="201"/>
        <v/>
      </c>
      <c r="C1375" s="42" t="str">
        <f t="shared" si="202"/>
        <v/>
      </c>
      <c r="D1375" s="43" t="str">
        <f t="shared" si="203"/>
        <v/>
      </c>
      <c r="E1375" s="43" t="str">
        <f t="shared" si="204"/>
        <v/>
      </c>
      <c r="F1375" s="43" t="str">
        <f t="shared" si="205"/>
        <v/>
      </c>
      <c r="G1375" s="44"/>
      <c r="H1375" s="43" t="str">
        <f t="shared" si="206"/>
        <v/>
      </c>
      <c r="I1375" s="43" t="str">
        <f t="shared" si="207"/>
        <v/>
      </c>
      <c r="J1375" s="45" t="str">
        <f t="shared" si="208"/>
        <v/>
      </c>
      <c r="K1375" s="43" t="str">
        <f t="shared" si="209"/>
        <v/>
      </c>
      <c r="L1375" s="43" t="str">
        <f>IF(A1375="","",SUM($K$36:K1375))</f>
        <v/>
      </c>
    </row>
    <row r="1376" spans="1:12" x14ac:dyDescent="0.2">
      <c r="A1376" s="40" t="str">
        <f t="shared" si="200"/>
        <v/>
      </c>
      <c r="B1376" s="41" t="str">
        <f t="shared" si="201"/>
        <v/>
      </c>
      <c r="C1376" s="42" t="str">
        <f t="shared" si="202"/>
        <v/>
      </c>
      <c r="D1376" s="43" t="str">
        <f t="shared" si="203"/>
        <v/>
      </c>
      <c r="E1376" s="43" t="str">
        <f t="shared" si="204"/>
        <v/>
      </c>
      <c r="F1376" s="43" t="str">
        <f t="shared" si="205"/>
        <v/>
      </c>
      <c r="G1376" s="44"/>
      <c r="H1376" s="43" t="str">
        <f t="shared" si="206"/>
        <v/>
      </c>
      <c r="I1376" s="43" t="str">
        <f t="shared" si="207"/>
        <v/>
      </c>
      <c r="J1376" s="45" t="str">
        <f t="shared" si="208"/>
        <v/>
      </c>
      <c r="K1376" s="43" t="str">
        <f t="shared" si="209"/>
        <v/>
      </c>
      <c r="L1376" s="43" t="str">
        <f>IF(A1376="","",SUM($K$36:K1376))</f>
        <v/>
      </c>
    </row>
    <row r="1377" spans="1:12" x14ac:dyDescent="0.2">
      <c r="A1377" s="40" t="str">
        <f t="shared" si="200"/>
        <v/>
      </c>
      <c r="B1377" s="41" t="str">
        <f t="shared" si="201"/>
        <v/>
      </c>
      <c r="C1377" s="42" t="str">
        <f t="shared" si="202"/>
        <v/>
      </c>
      <c r="D1377" s="43" t="str">
        <f t="shared" si="203"/>
        <v/>
      </c>
      <c r="E1377" s="43" t="str">
        <f t="shared" si="204"/>
        <v/>
      </c>
      <c r="F1377" s="43" t="str">
        <f t="shared" si="205"/>
        <v/>
      </c>
      <c r="G1377" s="44"/>
      <c r="H1377" s="43" t="str">
        <f t="shared" si="206"/>
        <v/>
      </c>
      <c r="I1377" s="43" t="str">
        <f t="shared" si="207"/>
        <v/>
      </c>
      <c r="J1377" s="45" t="str">
        <f t="shared" si="208"/>
        <v/>
      </c>
      <c r="K1377" s="43" t="str">
        <f t="shared" si="209"/>
        <v/>
      </c>
      <c r="L1377" s="43" t="str">
        <f>IF(A1377="","",SUM($K$36:K1377))</f>
        <v/>
      </c>
    </row>
    <row r="1378" spans="1:12" x14ac:dyDescent="0.2">
      <c r="A1378" s="40" t="str">
        <f t="shared" si="200"/>
        <v/>
      </c>
      <c r="B1378" s="41" t="str">
        <f t="shared" si="201"/>
        <v/>
      </c>
      <c r="C1378" s="42" t="str">
        <f t="shared" si="202"/>
        <v/>
      </c>
      <c r="D1378" s="43" t="str">
        <f t="shared" si="203"/>
        <v/>
      </c>
      <c r="E1378" s="43" t="str">
        <f t="shared" si="204"/>
        <v/>
      </c>
      <c r="F1378" s="43" t="str">
        <f t="shared" si="205"/>
        <v/>
      </c>
      <c r="G1378" s="44"/>
      <c r="H1378" s="43" t="str">
        <f t="shared" si="206"/>
        <v/>
      </c>
      <c r="I1378" s="43" t="str">
        <f t="shared" si="207"/>
        <v/>
      </c>
      <c r="J1378" s="45" t="str">
        <f t="shared" si="208"/>
        <v/>
      </c>
      <c r="K1378" s="43" t="str">
        <f t="shared" si="209"/>
        <v/>
      </c>
      <c r="L1378" s="43" t="str">
        <f>IF(A1378="","",SUM($K$36:K1378))</f>
        <v/>
      </c>
    </row>
    <row r="1379" spans="1:12" x14ac:dyDescent="0.2">
      <c r="A1379" s="40" t="str">
        <f t="shared" si="200"/>
        <v/>
      </c>
      <c r="B1379" s="41" t="str">
        <f t="shared" si="201"/>
        <v/>
      </c>
      <c r="C1379" s="42" t="str">
        <f t="shared" si="202"/>
        <v/>
      </c>
      <c r="D1379" s="43" t="str">
        <f t="shared" si="203"/>
        <v/>
      </c>
      <c r="E1379" s="43" t="str">
        <f t="shared" si="204"/>
        <v/>
      </c>
      <c r="F1379" s="43" t="str">
        <f t="shared" si="205"/>
        <v/>
      </c>
      <c r="G1379" s="44"/>
      <c r="H1379" s="43" t="str">
        <f t="shared" si="206"/>
        <v/>
      </c>
      <c r="I1379" s="43" t="str">
        <f t="shared" si="207"/>
        <v/>
      </c>
      <c r="J1379" s="45" t="str">
        <f t="shared" si="208"/>
        <v/>
      </c>
      <c r="K1379" s="43" t="str">
        <f t="shared" si="209"/>
        <v/>
      </c>
      <c r="L1379" s="43" t="str">
        <f>IF(A1379="","",SUM($K$36:K1379))</f>
        <v/>
      </c>
    </row>
    <row r="1380" spans="1:12" x14ac:dyDescent="0.2">
      <c r="A1380" s="40" t="str">
        <f t="shared" ref="A1380:A1443" si="210">IF(I1379="","",IF(OR(A1379&gt;=nper,ROUND(I1379,2)&lt;=0),"",A1379+1))</f>
        <v/>
      </c>
      <c r="B1380" s="41" t="str">
        <f t="shared" ref="B1380:B1443" si="211">IF(A1380="","",IF(OR(periods_per_year=26,periods_per_year=52),IF(periods_per_year=26,IF(A1380=1,fpdate,B1379+14),IF(periods_per_year=52,IF(A1380=1,fpdate,B1379+7),"n/a")),IF(periods_per_year=24,DATE(YEAR(fpdate),MONTH(fpdate)+(A1380-1)/2+IF(AND(DAY(fpdate)&gt;=15,MOD(A1380,2)=0),1,0),IF(MOD(A1380,2)=0,IF(DAY(fpdate)&gt;=15,DAY(fpdate)-14,DAY(fpdate)+14),DAY(fpdate))),IF(DAY(DATE(YEAR(fpdate),MONTH(fpdate)+A1380-1,DAY(fpdate)))&lt;&gt;DAY(fpdate),DATE(YEAR(fpdate),MONTH(fpdate)+A1380,0),DATE(YEAR(fpdate),MONTH(fpdate)+A1380-1,DAY(fpdate))))))</f>
        <v/>
      </c>
      <c r="C1380" s="42" t="str">
        <f t="shared" ref="C1380:C1443" si="212">IF(A1380="","",IF(variable,IF(A1380&lt;$L$6*periods_per_year,start_rate,IF($L$10&gt;=0,MIN($L$7,start_rate+$L$10*ROUNDUP((A1380-$L$6*periods_per_year)/$L$9,0)),MAX($L$8,start_rate+$L$10*ROUNDUP((A1380-$L$6*periods_per_year)/$L$9,0)))),start_rate))</f>
        <v/>
      </c>
      <c r="D1380" s="43" t="str">
        <f t="shared" ref="D1380:D1443" si="213">IF(A1380="","",ROUND((((1+C1380/CP)^(CP/periods_per_year))-1)*I1379,2))</f>
        <v/>
      </c>
      <c r="E1380" s="43" t="str">
        <f t="shared" ref="E1380:E1443" si="214">IF(A1380="","",IF(A1380=nper,I1379+D1380,MIN(I1379+D1380,IF(C1380=C1379,E1379,IF($D$10="Acc Bi-Weekly",ROUND((-PMT(((1+C1380/CP)^(CP/12))-1,(nper-A1380+1)*12/26,I1379))/2,2),IF($D$10="Acc Weekly",ROUND((-PMT(((1+C1380/CP)^(CP/12))-1,(nper-A1380+1)*12/52,I1379))/4,2),ROUND(-PMT(((1+C1380/CP)^(CP/periods_per_year))-1,nper-A1380+1,I1379),2)))))))</f>
        <v/>
      </c>
      <c r="F1380" s="43" t="str">
        <f t="shared" ref="F1380:F1443" si="215">IF(A1380="","",IF(I1379&lt;=E1380,0,IF(IF(MOD(A1380,int)=0,$D$20,0)+E1380&gt;=I1379+D1380,I1379+D1380-E1380,IF(MOD(A1380,int)=0,$D$20,0)+IF(IF(MOD(A1380,int)=0,$D$20,0)+IF(MOD(A1380-$D$23,periods_per_year)=0,$D$22,0)+E1380&lt;I1379+D1380,IF(MOD(A1380-$D$23,periods_per_year)=0,$D$22,0),I1379+D1380-IF(MOD(A1380,int)=0,$D$20,0)-E1380))))</f>
        <v/>
      </c>
      <c r="G1380" s="44"/>
      <c r="H1380" s="43" t="str">
        <f t="shared" ref="H1380:H1443" si="216">IF(A1380="","",E1380-D1380+G1380+IF(F1380="",0,F1380))</f>
        <v/>
      </c>
      <c r="I1380" s="43" t="str">
        <f t="shared" ref="I1380:I1443" si="217">IF(A1380="","",I1379-H1380)</f>
        <v/>
      </c>
      <c r="J1380" s="45" t="str">
        <f t="shared" ref="J1380:J1443" si="218">IF(A1380="","",IF(MOD(A1380,periods_per_year)=0,A1380/periods_per_year,""))</f>
        <v/>
      </c>
      <c r="K1380" s="43" t="str">
        <f t="shared" ref="K1380:K1443" si="219">IF(A1380="","",$L$28*D1380)</f>
        <v/>
      </c>
      <c r="L1380" s="43" t="str">
        <f>IF(A1380="","",SUM($K$36:K1380))</f>
        <v/>
      </c>
    </row>
    <row r="1381" spans="1:12" x14ac:dyDescent="0.2">
      <c r="A1381" s="40" t="str">
        <f t="shared" si="210"/>
        <v/>
      </c>
      <c r="B1381" s="41" t="str">
        <f t="shared" si="211"/>
        <v/>
      </c>
      <c r="C1381" s="42" t="str">
        <f t="shared" si="212"/>
        <v/>
      </c>
      <c r="D1381" s="43" t="str">
        <f t="shared" si="213"/>
        <v/>
      </c>
      <c r="E1381" s="43" t="str">
        <f t="shared" si="214"/>
        <v/>
      </c>
      <c r="F1381" s="43" t="str">
        <f t="shared" si="215"/>
        <v/>
      </c>
      <c r="G1381" s="44"/>
      <c r="H1381" s="43" t="str">
        <f t="shared" si="216"/>
        <v/>
      </c>
      <c r="I1381" s="43" t="str">
        <f t="shared" si="217"/>
        <v/>
      </c>
      <c r="J1381" s="45" t="str">
        <f t="shared" si="218"/>
        <v/>
      </c>
      <c r="K1381" s="43" t="str">
        <f t="shared" si="219"/>
        <v/>
      </c>
      <c r="L1381" s="43" t="str">
        <f>IF(A1381="","",SUM($K$36:K1381))</f>
        <v/>
      </c>
    </row>
    <row r="1382" spans="1:12" x14ac:dyDescent="0.2">
      <c r="A1382" s="40" t="str">
        <f t="shared" si="210"/>
        <v/>
      </c>
      <c r="B1382" s="41" t="str">
        <f t="shared" si="211"/>
        <v/>
      </c>
      <c r="C1382" s="42" t="str">
        <f t="shared" si="212"/>
        <v/>
      </c>
      <c r="D1382" s="43" t="str">
        <f t="shared" si="213"/>
        <v/>
      </c>
      <c r="E1382" s="43" t="str">
        <f t="shared" si="214"/>
        <v/>
      </c>
      <c r="F1382" s="43" t="str">
        <f t="shared" si="215"/>
        <v/>
      </c>
      <c r="G1382" s="44"/>
      <c r="H1382" s="43" t="str">
        <f t="shared" si="216"/>
        <v/>
      </c>
      <c r="I1382" s="43" t="str">
        <f t="shared" si="217"/>
        <v/>
      </c>
      <c r="J1382" s="45" t="str">
        <f t="shared" si="218"/>
        <v/>
      </c>
      <c r="K1382" s="43" t="str">
        <f t="shared" si="219"/>
        <v/>
      </c>
      <c r="L1382" s="43" t="str">
        <f>IF(A1382="","",SUM($K$36:K1382))</f>
        <v/>
      </c>
    </row>
    <row r="1383" spans="1:12" x14ac:dyDescent="0.2">
      <c r="A1383" s="40" t="str">
        <f t="shared" si="210"/>
        <v/>
      </c>
      <c r="B1383" s="41" t="str">
        <f t="shared" si="211"/>
        <v/>
      </c>
      <c r="C1383" s="42" t="str">
        <f t="shared" si="212"/>
        <v/>
      </c>
      <c r="D1383" s="43" t="str">
        <f t="shared" si="213"/>
        <v/>
      </c>
      <c r="E1383" s="43" t="str">
        <f t="shared" si="214"/>
        <v/>
      </c>
      <c r="F1383" s="43" t="str">
        <f t="shared" si="215"/>
        <v/>
      </c>
      <c r="G1383" s="44"/>
      <c r="H1383" s="43" t="str">
        <f t="shared" si="216"/>
        <v/>
      </c>
      <c r="I1383" s="43" t="str">
        <f t="shared" si="217"/>
        <v/>
      </c>
      <c r="J1383" s="45" t="str">
        <f t="shared" si="218"/>
        <v/>
      </c>
      <c r="K1383" s="43" t="str">
        <f t="shared" si="219"/>
        <v/>
      </c>
      <c r="L1383" s="43" t="str">
        <f>IF(A1383="","",SUM($K$36:K1383))</f>
        <v/>
      </c>
    </row>
    <row r="1384" spans="1:12" x14ac:dyDescent="0.2">
      <c r="A1384" s="40" t="str">
        <f t="shared" si="210"/>
        <v/>
      </c>
      <c r="B1384" s="41" t="str">
        <f t="shared" si="211"/>
        <v/>
      </c>
      <c r="C1384" s="42" t="str">
        <f t="shared" si="212"/>
        <v/>
      </c>
      <c r="D1384" s="43" t="str">
        <f t="shared" si="213"/>
        <v/>
      </c>
      <c r="E1384" s="43" t="str">
        <f t="shared" si="214"/>
        <v/>
      </c>
      <c r="F1384" s="43" t="str">
        <f t="shared" si="215"/>
        <v/>
      </c>
      <c r="G1384" s="44"/>
      <c r="H1384" s="43" t="str">
        <f t="shared" si="216"/>
        <v/>
      </c>
      <c r="I1384" s="43" t="str">
        <f t="shared" si="217"/>
        <v/>
      </c>
      <c r="J1384" s="45" t="str">
        <f t="shared" si="218"/>
        <v/>
      </c>
      <c r="K1384" s="43" t="str">
        <f t="shared" si="219"/>
        <v/>
      </c>
      <c r="L1384" s="43" t="str">
        <f>IF(A1384="","",SUM($K$36:K1384))</f>
        <v/>
      </c>
    </row>
    <row r="1385" spans="1:12" x14ac:dyDescent="0.2">
      <c r="A1385" s="40" t="str">
        <f t="shared" si="210"/>
        <v/>
      </c>
      <c r="B1385" s="41" t="str">
        <f t="shared" si="211"/>
        <v/>
      </c>
      <c r="C1385" s="42" t="str">
        <f t="shared" si="212"/>
        <v/>
      </c>
      <c r="D1385" s="43" t="str">
        <f t="shared" si="213"/>
        <v/>
      </c>
      <c r="E1385" s="43" t="str">
        <f t="shared" si="214"/>
        <v/>
      </c>
      <c r="F1385" s="43" t="str">
        <f t="shared" si="215"/>
        <v/>
      </c>
      <c r="G1385" s="44"/>
      <c r="H1385" s="43" t="str">
        <f t="shared" si="216"/>
        <v/>
      </c>
      <c r="I1385" s="43" t="str">
        <f t="shared" si="217"/>
        <v/>
      </c>
      <c r="J1385" s="45" t="str">
        <f t="shared" si="218"/>
        <v/>
      </c>
      <c r="K1385" s="43" t="str">
        <f t="shared" si="219"/>
        <v/>
      </c>
      <c r="L1385" s="43" t="str">
        <f>IF(A1385="","",SUM($K$36:K1385))</f>
        <v/>
      </c>
    </row>
    <row r="1386" spans="1:12" x14ac:dyDescent="0.2">
      <c r="A1386" s="40" t="str">
        <f t="shared" si="210"/>
        <v/>
      </c>
      <c r="B1386" s="41" t="str">
        <f t="shared" si="211"/>
        <v/>
      </c>
      <c r="C1386" s="42" t="str">
        <f t="shared" si="212"/>
        <v/>
      </c>
      <c r="D1386" s="43" t="str">
        <f t="shared" si="213"/>
        <v/>
      </c>
      <c r="E1386" s="43" t="str">
        <f t="shared" si="214"/>
        <v/>
      </c>
      <c r="F1386" s="43" t="str">
        <f t="shared" si="215"/>
        <v/>
      </c>
      <c r="G1386" s="44"/>
      <c r="H1386" s="43" t="str">
        <f t="shared" si="216"/>
        <v/>
      </c>
      <c r="I1386" s="43" t="str">
        <f t="shared" si="217"/>
        <v/>
      </c>
      <c r="J1386" s="45" t="str">
        <f t="shared" si="218"/>
        <v/>
      </c>
      <c r="K1386" s="43" t="str">
        <f t="shared" si="219"/>
        <v/>
      </c>
      <c r="L1386" s="43" t="str">
        <f>IF(A1386="","",SUM($K$36:K1386))</f>
        <v/>
      </c>
    </row>
    <row r="1387" spans="1:12" x14ac:dyDescent="0.2">
      <c r="A1387" s="40" t="str">
        <f t="shared" si="210"/>
        <v/>
      </c>
      <c r="B1387" s="41" t="str">
        <f t="shared" si="211"/>
        <v/>
      </c>
      <c r="C1387" s="42" t="str">
        <f t="shared" si="212"/>
        <v/>
      </c>
      <c r="D1387" s="43" t="str">
        <f t="shared" si="213"/>
        <v/>
      </c>
      <c r="E1387" s="43" t="str">
        <f t="shared" si="214"/>
        <v/>
      </c>
      <c r="F1387" s="43" t="str">
        <f t="shared" si="215"/>
        <v/>
      </c>
      <c r="G1387" s="44"/>
      <c r="H1387" s="43" t="str">
        <f t="shared" si="216"/>
        <v/>
      </c>
      <c r="I1387" s="43" t="str">
        <f t="shared" si="217"/>
        <v/>
      </c>
      <c r="J1387" s="45" t="str">
        <f t="shared" si="218"/>
        <v/>
      </c>
      <c r="K1387" s="43" t="str">
        <f t="shared" si="219"/>
        <v/>
      </c>
      <c r="L1387" s="43" t="str">
        <f>IF(A1387="","",SUM($K$36:K1387))</f>
        <v/>
      </c>
    </row>
    <row r="1388" spans="1:12" x14ac:dyDescent="0.2">
      <c r="A1388" s="40" t="str">
        <f t="shared" si="210"/>
        <v/>
      </c>
      <c r="B1388" s="41" t="str">
        <f t="shared" si="211"/>
        <v/>
      </c>
      <c r="C1388" s="42" t="str">
        <f t="shared" si="212"/>
        <v/>
      </c>
      <c r="D1388" s="43" t="str">
        <f t="shared" si="213"/>
        <v/>
      </c>
      <c r="E1388" s="43" t="str">
        <f t="shared" si="214"/>
        <v/>
      </c>
      <c r="F1388" s="43" t="str">
        <f t="shared" si="215"/>
        <v/>
      </c>
      <c r="G1388" s="44"/>
      <c r="H1388" s="43" t="str">
        <f t="shared" si="216"/>
        <v/>
      </c>
      <c r="I1388" s="43" t="str">
        <f t="shared" si="217"/>
        <v/>
      </c>
      <c r="J1388" s="45" t="str">
        <f t="shared" si="218"/>
        <v/>
      </c>
      <c r="K1388" s="43" t="str">
        <f t="shared" si="219"/>
        <v/>
      </c>
      <c r="L1388" s="43" t="str">
        <f>IF(A1388="","",SUM($K$36:K1388))</f>
        <v/>
      </c>
    </row>
    <row r="1389" spans="1:12" x14ac:dyDescent="0.2">
      <c r="A1389" s="40" t="str">
        <f t="shared" si="210"/>
        <v/>
      </c>
      <c r="B1389" s="41" t="str">
        <f t="shared" si="211"/>
        <v/>
      </c>
      <c r="C1389" s="42" t="str">
        <f t="shared" si="212"/>
        <v/>
      </c>
      <c r="D1389" s="43" t="str">
        <f t="shared" si="213"/>
        <v/>
      </c>
      <c r="E1389" s="43" t="str">
        <f t="shared" si="214"/>
        <v/>
      </c>
      <c r="F1389" s="43" t="str">
        <f t="shared" si="215"/>
        <v/>
      </c>
      <c r="G1389" s="44"/>
      <c r="H1389" s="43" t="str">
        <f t="shared" si="216"/>
        <v/>
      </c>
      <c r="I1389" s="43" t="str">
        <f t="shared" si="217"/>
        <v/>
      </c>
      <c r="J1389" s="45" t="str">
        <f t="shared" si="218"/>
        <v/>
      </c>
      <c r="K1389" s="43" t="str">
        <f t="shared" si="219"/>
        <v/>
      </c>
      <c r="L1389" s="43" t="str">
        <f>IF(A1389="","",SUM($K$36:K1389))</f>
        <v/>
      </c>
    </row>
    <row r="1390" spans="1:12" x14ac:dyDescent="0.2">
      <c r="A1390" s="40" t="str">
        <f t="shared" si="210"/>
        <v/>
      </c>
      <c r="B1390" s="41" t="str">
        <f t="shared" si="211"/>
        <v/>
      </c>
      <c r="C1390" s="42" t="str">
        <f t="shared" si="212"/>
        <v/>
      </c>
      <c r="D1390" s="43" t="str">
        <f t="shared" si="213"/>
        <v/>
      </c>
      <c r="E1390" s="43" t="str">
        <f t="shared" si="214"/>
        <v/>
      </c>
      <c r="F1390" s="43" t="str">
        <f t="shared" si="215"/>
        <v/>
      </c>
      <c r="G1390" s="44"/>
      <c r="H1390" s="43" t="str">
        <f t="shared" si="216"/>
        <v/>
      </c>
      <c r="I1390" s="43" t="str">
        <f t="shared" si="217"/>
        <v/>
      </c>
      <c r="J1390" s="45" t="str">
        <f t="shared" si="218"/>
        <v/>
      </c>
      <c r="K1390" s="43" t="str">
        <f t="shared" si="219"/>
        <v/>
      </c>
      <c r="L1390" s="43" t="str">
        <f>IF(A1390="","",SUM($K$36:K1390))</f>
        <v/>
      </c>
    </row>
    <row r="1391" spans="1:12" x14ac:dyDescent="0.2">
      <c r="A1391" s="40" t="str">
        <f t="shared" si="210"/>
        <v/>
      </c>
      <c r="B1391" s="41" t="str">
        <f t="shared" si="211"/>
        <v/>
      </c>
      <c r="C1391" s="42" t="str">
        <f t="shared" si="212"/>
        <v/>
      </c>
      <c r="D1391" s="43" t="str">
        <f t="shared" si="213"/>
        <v/>
      </c>
      <c r="E1391" s="43" t="str">
        <f t="shared" si="214"/>
        <v/>
      </c>
      <c r="F1391" s="43" t="str">
        <f t="shared" si="215"/>
        <v/>
      </c>
      <c r="G1391" s="44"/>
      <c r="H1391" s="43" t="str">
        <f t="shared" si="216"/>
        <v/>
      </c>
      <c r="I1391" s="43" t="str">
        <f t="shared" si="217"/>
        <v/>
      </c>
      <c r="J1391" s="45" t="str">
        <f t="shared" si="218"/>
        <v/>
      </c>
      <c r="K1391" s="43" t="str">
        <f t="shared" si="219"/>
        <v/>
      </c>
      <c r="L1391" s="43" t="str">
        <f>IF(A1391="","",SUM($K$36:K1391))</f>
        <v/>
      </c>
    </row>
    <row r="1392" spans="1:12" x14ac:dyDescent="0.2">
      <c r="A1392" s="40" t="str">
        <f t="shared" si="210"/>
        <v/>
      </c>
      <c r="B1392" s="41" t="str">
        <f t="shared" si="211"/>
        <v/>
      </c>
      <c r="C1392" s="42" t="str">
        <f t="shared" si="212"/>
        <v/>
      </c>
      <c r="D1392" s="43" t="str">
        <f t="shared" si="213"/>
        <v/>
      </c>
      <c r="E1392" s="43" t="str">
        <f t="shared" si="214"/>
        <v/>
      </c>
      <c r="F1392" s="43" t="str">
        <f t="shared" si="215"/>
        <v/>
      </c>
      <c r="G1392" s="44"/>
      <c r="H1392" s="43" t="str">
        <f t="shared" si="216"/>
        <v/>
      </c>
      <c r="I1392" s="43" t="str">
        <f t="shared" si="217"/>
        <v/>
      </c>
      <c r="J1392" s="45" t="str">
        <f t="shared" si="218"/>
        <v/>
      </c>
      <c r="K1392" s="43" t="str">
        <f t="shared" si="219"/>
        <v/>
      </c>
      <c r="L1392" s="43" t="str">
        <f>IF(A1392="","",SUM($K$36:K1392))</f>
        <v/>
      </c>
    </row>
    <row r="1393" spans="1:12" x14ac:dyDescent="0.2">
      <c r="A1393" s="40" t="str">
        <f t="shared" si="210"/>
        <v/>
      </c>
      <c r="B1393" s="41" t="str">
        <f t="shared" si="211"/>
        <v/>
      </c>
      <c r="C1393" s="42" t="str">
        <f t="shared" si="212"/>
        <v/>
      </c>
      <c r="D1393" s="43" t="str">
        <f t="shared" si="213"/>
        <v/>
      </c>
      <c r="E1393" s="43" t="str">
        <f t="shared" si="214"/>
        <v/>
      </c>
      <c r="F1393" s="43" t="str">
        <f t="shared" si="215"/>
        <v/>
      </c>
      <c r="G1393" s="44"/>
      <c r="H1393" s="43" t="str">
        <f t="shared" si="216"/>
        <v/>
      </c>
      <c r="I1393" s="43" t="str">
        <f t="shared" si="217"/>
        <v/>
      </c>
      <c r="J1393" s="45" t="str">
        <f t="shared" si="218"/>
        <v/>
      </c>
      <c r="K1393" s="43" t="str">
        <f t="shared" si="219"/>
        <v/>
      </c>
      <c r="L1393" s="43" t="str">
        <f>IF(A1393="","",SUM($K$36:K1393))</f>
        <v/>
      </c>
    </row>
    <row r="1394" spans="1:12" x14ac:dyDescent="0.2">
      <c r="A1394" s="40" t="str">
        <f t="shared" si="210"/>
        <v/>
      </c>
      <c r="B1394" s="41" t="str">
        <f t="shared" si="211"/>
        <v/>
      </c>
      <c r="C1394" s="42" t="str">
        <f t="shared" si="212"/>
        <v/>
      </c>
      <c r="D1394" s="43" t="str">
        <f t="shared" si="213"/>
        <v/>
      </c>
      <c r="E1394" s="43" t="str">
        <f t="shared" si="214"/>
        <v/>
      </c>
      <c r="F1394" s="43" t="str">
        <f t="shared" si="215"/>
        <v/>
      </c>
      <c r="G1394" s="44"/>
      <c r="H1394" s="43" t="str">
        <f t="shared" si="216"/>
        <v/>
      </c>
      <c r="I1394" s="43" t="str">
        <f t="shared" si="217"/>
        <v/>
      </c>
      <c r="J1394" s="45" t="str">
        <f t="shared" si="218"/>
        <v/>
      </c>
      <c r="K1394" s="43" t="str">
        <f t="shared" si="219"/>
        <v/>
      </c>
      <c r="L1394" s="43" t="str">
        <f>IF(A1394="","",SUM($K$36:K1394))</f>
        <v/>
      </c>
    </row>
    <row r="1395" spans="1:12" x14ac:dyDescent="0.2">
      <c r="A1395" s="40" t="str">
        <f t="shared" si="210"/>
        <v/>
      </c>
      <c r="B1395" s="41" t="str">
        <f t="shared" si="211"/>
        <v/>
      </c>
      <c r="C1395" s="42" t="str">
        <f t="shared" si="212"/>
        <v/>
      </c>
      <c r="D1395" s="43" t="str">
        <f t="shared" si="213"/>
        <v/>
      </c>
      <c r="E1395" s="43" t="str">
        <f t="shared" si="214"/>
        <v/>
      </c>
      <c r="F1395" s="43" t="str">
        <f t="shared" si="215"/>
        <v/>
      </c>
      <c r="G1395" s="44"/>
      <c r="H1395" s="43" t="str">
        <f t="shared" si="216"/>
        <v/>
      </c>
      <c r="I1395" s="43" t="str">
        <f t="shared" si="217"/>
        <v/>
      </c>
      <c r="J1395" s="45" t="str">
        <f t="shared" si="218"/>
        <v/>
      </c>
      <c r="K1395" s="43" t="str">
        <f t="shared" si="219"/>
        <v/>
      </c>
      <c r="L1395" s="43" t="str">
        <f>IF(A1395="","",SUM($K$36:K1395))</f>
        <v/>
      </c>
    </row>
    <row r="1396" spans="1:12" x14ac:dyDescent="0.2">
      <c r="A1396" s="40" t="str">
        <f t="shared" si="210"/>
        <v/>
      </c>
      <c r="B1396" s="41" t="str">
        <f t="shared" si="211"/>
        <v/>
      </c>
      <c r="C1396" s="42" t="str">
        <f t="shared" si="212"/>
        <v/>
      </c>
      <c r="D1396" s="43" t="str">
        <f t="shared" si="213"/>
        <v/>
      </c>
      <c r="E1396" s="43" t="str">
        <f t="shared" si="214"/>
        <v/>
      </c>
      <c r="F1396" s="43" t="str">
        <f t="shared" si="215"/>
        <v/>
      </c>
      <c r="G1396" s="44"/>
      <c r="H1396" s="43" t="str">
        <f t="shared" si="216"/>
        <v/>
      </c>
      <c r="I1396" s="43" t="str">
        <f t="shared" si="217"/>
        <v/>
      </c>
      <c r="J1396" s="45" t="str">
        <f t="shared" si="218"/>
        <v/>
      </c>
      <c r="K1396" s="43" t="str">
        <f t="shared" si="219"/>
        <v/>
      </c>
      <c r="L1396" s="43" t="str">
        <f>IF(A1396="","",SUM($K$36:K1396))</f>
        <v/>
      </c>
    </row>
    <row r="1397" spans="1:12" x14ac:dyDescent="0.2">
      <c r="A1397" s="40" t="str">
        <f t="shared" si="210"/>
        <v/>
      </c>
      <c r="B1397" s="41" t="str">
        <f t="shared" si="211"/>
        <v/>
      </c>
      <c r="C1397" s="42" t="str">
        <f t="shared" si="212"/>
        <v/>
      </c>
      <c r="D1397" s="43" t="str">
        <f t="shared" si="213"/>
        <v/>
      </c>
      <c r="E1397" s="43" t="str">
        <f t="shared" si="214"/>
        <v/>
      </c>
      <c r="F1397" s="43" t="str">
        <f t="shared" si="215"/>
        <v/>
      </c>
      <c r="G1397" s="44"/>
      <c r="H1397" s="43" t="str">
        <f t="shared" si="216"/>
        <v/>
      </c>
      <c r="I1397" s="43" t="str">
        <f t="shared" si="217"/>
        <v/>
      </c>
      <c r="J1397" s="45" t="str">
        <f t="shared" si="218"/>
        <v/>
      </c>
      <c r="K1397" s="43" t="str">
        <f t="shared" si="219"/>
        <v/>
      </c>
      <c r="L1397" s="43" t="str">
        <f>IF(A1397="","",SUM($K$36:K1397))</f>
        <v/>
      </c>
    </row>
    <row r="1398" spans="1:12" x14ac:dyDescent="0.2">
      <c r="A1398" s="40" t="str">
        <f t="shared" si="210"/>
        <v/>
      </c>
      <c r="B1398" s="41" t="str">
        <f t="shared" si="211"/>
        <v/>
      </c>
      <c r="C1398" s="42" t="str">
        <f t="shared" si="212"/>
        <v/>
      </c>
      <c r="D1398" s="43" t="str">
        <f t="shared" si="213"/>
        <v/>
      </c>
      <c r="E1398" s="43" t="str">
        <f t="shared" si="214"/>
        <v/>
      </c>
      <c r="F1398" s="43" t="str">
        <f t="shared" si="215"/>
        <v/>
      </c>
      <c r="G1398" s="44"/>
      <c r="H1398" s="43" t="str">
        <f t="shared" si="216"/>
        <v/>
      </c>
      <c r="I1398" s="43" t="str">
        <f t="shared" si="217"/>
        <v/>
      </c>
      <c r="J1398" s="45" t="str">
        <f t="shared" si="218"/>
        <v/>
      </c>
      <c r="K1398" s="43" t="str">
        <f t="shared" si="219"/>
        <v/>
      </c>
      <c r="L1398" s="43" t="str">
        <f>IF(A1398="","",SUM($K$36:K1398))</f>
        <v/>
      </c>
    </row>
    <row r="1399" spans="1:12" x14ac:dyDescent="0.2">
      <c r="A1399" s="40" t="str">
        <f t="shared" si="210"/>
        <v/>
      </c>
      <c r="B1399" s="41" t="str">
        <f t="shared" si="211"/>
        <v/>
      </c>
      <c r="C1399" s="42" t="str">
        <f t="shared" si="212"/>
        <v/>
      </c>
      <c r="D1399" s="43" t="str">
        <f t="shared" si="213"/>
        <v/>
      </c>
      <c r="E1399" s="43" t="str">
        <f t="shared" si="214"/>
        <v/>
      </c>
      <c r="F1399" s="43" t="str">
        <f t="shared" si="215"/>
        <v/>
      </c>
      <c r="G1399" s="44"/>
      <c r="H1399" s="43" t="str">
        <f t="shared" si="216"/>
        <v/>
      </c>
      <c r="I1399" s="43" t="str">
        <f t="shared" si="217"/>
        <v/>
      </c>
      <c r="J1399" s="45" t="str">
        <f t="shared" si="218"/>
        <v/>
      </c>
      <c r="K1399" s="43" t="str">
        <f t="shared" si="219"/>
        <v/>
      </c>
      <c r="L1399" s="43" t="str">
        <f>IF(A1399="","",SUM($K$36:K1399))</f>
        <v/>
      </c>
    </row>
    <row r="1400" spans="1:12" x14ac:dyDescent="0.2">
      <c r="A1400" s="40" t="str">
        <f t="shared" si="210"/>
        <v/>
      </c>
      <c r="B1400" s="41" t="str">
        <f t="shared" si="211"/>
        <v/>
      </c>
      <c r="C1400" s="42" t="str">
        <f t="shared" si="212"/>
        <v/>
      </c>
      <c r="D1400" s="43" t="str">
        <f t="shared" si="213"/>
        <v/>
      </c>
      <c r="E1400" s="43" t="str">
        <f t="shared" si="214"/>
        <v/>
      </c>
      <c r="F1400" s="43" t="str">
        <f t="shared" si="215"/>
        <v/>
      </c>
      <c r="G1400" s="44"/>
      <c r="H1400" s="43" t="str">
        <f t="shared" si="216"/>
        <v/>
      </c>
      <c r="I1400" s="43" t="str">
        <f t="shared" si="217"/>
        <v/>
      </c>
      <c r="J1400" s="45" t="str">
        <f t="shared" si="218"/>
        <v/>
      </c>
      <c r="K1400" s="43" t="str">
        <f t="shared" si="219"/>
        <v/>
      </c>
      <c r="L1400" s="43" t="str">
        <f>IF(A1400="","",SUM($K$36:K1400))</f>
        <v/>
      </c>
    </row>
    <row r="1401" spans="1:12" x14ac:dyDescent="0.2">
      <c r="A1401" s="40" t="str">
        <f t="shared" si="210"/>
        <v/>
      </c>
      <c r="B1401" s="41" t="str">
        <f t="shared" si="211"/>
        <v/>
      </c>
      <c r="C1401" s="42" t="str">
        <f t="shared" si="212"/>
        <v/>
      </c>
      <c r="D1401" s="43" t="str">
        <f t="shared" si="213"/>
        <v/>
      </c>
      <c r="E1401" s="43" t="str">
        <f t="shared" si="214"/>
        <v/>
      </c>
      <c r="F1401" s="43" t="str">
        <f t="shared" si="215"/>
        <v/>
      </c>
      <c r="G1401" s="44"/>
      <c r="H1401" s="43" t="str">
        <f t="shared" si="216"/>
        <v/>
      </c>
      <c r="I1401" s="43" t="str">
        <f t="shared" si="217"/>
        <v/>
      </c>
      <c r="J1401" s="45" t="str">
        <f t="shared" si="218"/>
        <v/>
      </c>
      <c r="K1401" s="43" t="str">
        <f t="shared" si="219"/>
        <v/>
      </c>
      <c r="L1401" s="43" t="str">
        <f>IF(A1401="","",SUM($K$36:K1401))</f>
        <v/>
      </c>
    </row>
    <row r="1402" spans="1:12" x14ac:dyDescent="0.2">
      <c r="A1402" s="40" t="str">
        <f t="shared" si="210"/>
        <v/>
      </c>
      <c r="B1402" s="41" t="str">
        <f t="shared" si="211"/>
        <v/>
      </c>
      <c r="C1402" s="42" t="str">
        <f t="shared" si="212"/>
        <v/>
      </c>
      <c r="D1402" s="43" t="str">
        <f t="shared" si="213"/>
        <v/>
      </c>
      <c r="E1402" s="43" t="str">
        <f t="shared" si="214"/>
        <v/>
      </c>
      <c r="F1402" s="43" t="str">
        <f t="shared" si="215"/>
        <v/>
      </c>
      <c r="G1402" s="44"/>
      <c r="H1402" s="43" t="str">
        <f t="shared" si="216"/>
        <v/>
      </c>
      <c r="I1402" s="43" t="str">
        <f t="shared" si="217"/>
        <v/>
      </c>
      <c r="J1402" s="45" t="str">
        <f t="shared" si="218"/>
        <v/>
      </c>
      <c r="K1402" s="43" t="str">
        <f t="shared" si="219"/>
        <v/>
      </c>
      <c r="L1402" s="43" t="str">
        <f>IF(A1402="","",SUM($K$36:K1402))</f>
        <v/>
      </c>
    </row>
    <row r="1403" spans="1:12" x14ac:dyDescent="0.2">
      <c r="A1403" s="40" t="str">
        <f t="shared" si="210"/>
        <v/>
      </c>
      <c r="B1403" s="41" t="str">
        <f t="shared" si="211"/>
        <v/>
      </c>
      <c r="C1403" s="42" t="str">
        <f t="shared" si="212"/>
        <v/>
      </c>
      <c r="D1403" s="43" t="str">
        <f t="shared" si="213"/>
        <v/>
      </c>
      <c r="E1403" s="43" t="str">
        <f t="shared" si="214"/>
        <v/>
      </c>
      <c r="F1403" s="43" t="str">
        <f t="shared" si="215"/>
        <v/>
      </c>
      <c r="G1403" s="44"/>
      <c r="H1403" s="43" t="str">
        <f t="shared" si="216"/>
        <v/>
      </c>
      <c r="I1403" s="43" t="str">
        <f t="shared" si="217"/>
        <v/>
      </c>
      <c r="J1403" s="45" t="str">
        <f t="shared" si="218"/>
        <v/>
      </c>
      <c r="K1403" s="43" t="str">
        <f t="shared" si="219"/>
        <v/>
      </c>
      <c r="L1403" s="43" t="str">
        <f>IF(A1403="","",SUM($K$36:K1403))</f>
        <v/>
      </c>
    </row>
    <row r="1404" spans="1:12" x14ac:dyDescent="0.2">
      <c r="A1404" s="40" t="str">
        <f t="shared" si="210"/>
        <v/>
      </c>
      <c r="B1404" s="41" t="str">
        <f t="shared" si="211"/>
        <v/>
      </c>
      <c r="C1404" s="42" t="str">
        <f t="shared" si="212"/>
        <v/>
      </c>
      <c r="D1404" s="43" t="str">
        <f t="shared" si="213"/>
        <v/>
      </c>
      <c r="E1404" s="43" t="str">
        <f t="shared" si="214"/>
        <v/>
      </c>
      <c r="F1404" s="43" t="str">
        <f t="shared" si="215"/>
        <v/>
      </c>
      <c r="G1404" s="44"/>
      <c r="H1404" s="43" t="str">
        <f t="shared" si="216"/>
        <v/>
      </c>
      <c r="I1404" s="43" t="str">
        <f t="shared" si="217"/>
        <v/>
      </c>
      <c r="J1404" s="45" t="str">
        <f t="shared" si="218"/>
        <v/>
      </c>
      <c r="K1404" s="43" t="str">
        <f t="shared" si="219"/>
        <v/>
      </c>
      <c r="L1404" s="43" t="str">
        <f>IF(A1404="","",SUM($K$36:K1404))</f>
        <v/>
      </c>
    </row>
    <row r="1405" spans="1:12" x14ac:dyDescent="0.2">
      <c r="A1405" s="40" t="str">
        <f t="shared" si="210"/>
        <v/>
      </c>
      <c r="B1405" s="41" t="str">
        <f t="shared" si="211"/>
        <v/>
      </c>
      <c r="C1405" s="42" t="str">
        <f t="shared" si="212"/>
        <v/>
      </c>
      <c r="D1405" s="43" t="str">
        <f t="shared" si="213"/>
        <v/>
      </c>
      <c r="E1405" s="43" t="str">
        <f t="shared" si="214"/>
        <v/>
      </c>
      <c r="F1405" s="43" t="str">
        <f t="shared" si="215"/>
        <v/>
      </c>
      <c r="G1405" s="44"/>
      <c r="H1405" s="43" t="str">
        <f t="shared" si="216"/>
        <v/>
      </c>
      <c r="I1405" s="43" t="str">
        <f t="shared" si="217"/>
        <v/>
      </c>
      <c r="J1405" s="45" t="str">
        <f t="shared" si="218"/>
        <v/>
      </c>
      <c r="K1405" s="43" t="str">
        <f t="shared" si="219"/>
        <v/>
      </c>
      <c r="L1405" s="43" t="str">
        <f>IF(A1405="","",SUM($K$36:K1405))</f>
        <v/>
      </c>
    </row>
    <row r="1406" spans="1:12" x14ac:dyDescent="0.2">
      <c r="A1406" s="40" t="str">
        <f t="shared" si="210"/>
        <v/>
      </c>
      <c r="B1406" s="41" t="str">
        <f t="shared" si="211"/>
        <v/>
      </c>
      <c r="C1406" s="42" t="str">
        <f t="shared" si="212"/>
        <v/>
      </c>
      <c r="D1406" s="43" t="str">
        <f t="shared" si="213"/>
        <v/>
      </c>
      <c r="E1406" s="43" t="str">
        <f t="shared" si="214"/>
        <v/>
      </c>
      <c r="F1406" s="43" t="str">
        <f t="shared" si="215"/>
        <v/>
      </c>
      <c r="G1406" s="44"/>
      <c r="H1406" s="43" t="str">
        <f t="shared" si="216"/>
        <v/>
      </c>
      <c r="I1406" s="43" t="str">
        <f t="shared" si="217"/>
        <v/>
      </c>
      <c r="J1406" s="45" t="str">
        <f t="shared" si="218"/>
        <v/>
      </c>
      <c r="K1406" s="43" t="str">
        <f t="shared" si="219"/>
        <v/>
      </c>
      <c r="L1406" s="43" t="str">
        <f>IF(A1406="","",SUM($K$36:K1406))</f>
        <v/>
      </c>
    </row>
    <row r="1407" spans="1:12" x14ac:dyDescent="0.2">
      <c r="A1407" s="40" t="str">
        <f t="shared" si="210"/>
        <v/>
      </c>
      <c r="B1407" s="41" t="str">
        <f t="shared" si="211"/>
        <v/>
      </c>
      <c r="C1407" s="42" t="str">
        <f t="shared" si="212"/>
        <v/>
      </c>
      <c r="D1407" s="43" t="str">
        <f t="shared" si="213"/>
        <v/>
      </c>
      <c r="E1407" s="43" t="str">
        <f t="shared" si="214"/>
        <v/>
      </c>
      <c r="F1407" s="43" t="str">
        <f t="shared" si="215"/>
        <v/>
      </c>
      <c r="G1407" s="44"/>
      <c r="H1407" s="43" t="str">
        <f t="shared" si="216"/>
        <v/>
      </c>
      <c r="I1407" s="43" t="str">
        <f t="shared" si="217"/>
        <v/>
      </c>
      <c r="J1407" s="45" t="str">
        <f t="shared" si="218"/>
        <v/>
      </c>
      <c r="K1407" s="43" t="str">
        <f t="shared" si="219"/>
        <v/>
      </c>
      <c r="L1407" s="43" t="str">
        <f>IF(A1407="","",SUM($K$36:K1407))</f>
        <v/>
      </c>
    </row>
    <row r="1408" spans="1:12" x14ac:dyDescent="0.2">
      <c r="A1408" s="40" t="str">
        <f t="shared" si="210"/>
        <v/>
      </c>
      <c r="B1408" s="41" t="str">
        <f t="shared" si="211"/>
        <v/>
      </c>
      <c r="C1408" s="42" t="str">
        <f t="shared" si="212"/>
        <v/>
      </c>
      <c r="D1408" s="43" t="str">
        <f t="shared" si="213"/>
        <v/>
      </c>
      <c r="E1408" s="43" t="str">
        <f t="shared" si="214"/>
        <v/>
      </c>
      <c r="F1408" s="43" t="str">
        <f t="shared" si="215"/>
        <v/>
      </c>
      <c r="G1408" s="44"/>
      <c r="H1408" s="43" t="str">
        <f t="shared" si="216"/>
        <v/>
      </c>
      <c r="I1408" s="43" t="str">
        <f t="shared" si="217"/>
        <v/>
      </c>
      <c r="J1408" s="45" t="str">
        <f t="shared" si="218"/>
        <v/>
      </c>
      <c r="K1408" s="43" t="str">
        <f t="shared" si="219"/>
        <v/>
      </c>
      <c r="L1408" s="43" t="str">
        <f>IF(A1408="","",SUM($K$36:K1408))</f>
        <v/>
      </c>
    </row>
    <row r="1409" spans="1:12" x14ac:dyDescent="0.2">
      <c r="A1409" s="40" t="str">
        <f t="shared" si="210"/>
        <v/>
      </c>
      <c r="B1409" s="41" t="str">
        <f t="shared" si="211"/>
        <v/>
      </c>
      <c r="C1409" s="42" t="str">
        <f t="shared" si="212"/>
        <v/>
      </c>
      <c r="D1409" s="43" t="str">
        <f t="shared" si="213"/>
        <v/>
      </c>
      <c r="E1409" s="43" t="str">
        <f t="shared" si="214"/>
        <v/>
      </c>
      <c r="F1409" s="43" t="str">
        <f t="shared" si="215"/>
        <v/>
      </c>
      <c r="G1409" s="44"/>
      <c r="H1409" s="43" t="str">
        <f t="shared" si="216"/>
        <v/>
      </c>
      <c r="I1409" s="43" t="str">
        <f t="shared" si="217"/>
        <v/>
      </c>
      <c r="J1409" s="45" t="str">
        <f t="shared" si="218"/>
        <v/>
      </c>
      <c r="K1409" s="43" t="str">
        <f t="shared" si="219"/>
        <v/>
      </c>
      <c r="L1409" s="43" t="str">
        <f>IF(A1409="","",SUM($K$36:K1409))</f>
        <v/>
      </c>
    </row>
    <row r="1410" spans="1:12" x14ac:dyDescent="0.2">
      <c r="A1410" s="40" t="str">
        <f t="shared" si="210"/>
        <v/>
      </c>
      <c r="B1410" s="41" t="str">
        <f t="shared" si="211"/>
        <v/>
      </c>
      <c r="C1410" s="42" t="str">
        <f t="shared" si="212"/>
        <v/>
      </c>
      <c r="D1410" s="43" t="str">
        <f t="shared" si="213"/>
        <v/>
      </c>
      <c r="E1410" s="43" t="str">
        <f t="shared" si="214"/>
        <v/>
      </c>
      <c r="F1410" s="43" t="str">
        <f t="shared" si="215"/>
        <v/>
      </c>
      <c r="G1410" s="44"/>
      <c r="H1410" s="43" t="str">
        <f t="shared" si="216"/>
        <v/>
      </c>
      <c r="I1410" s="43" t="str">
        <f t="shared" si="217"/>
        <v/>
      </c>
      <c r="J1410" s="45" t="str">
        <f t="shared" si="218"/>
        <v/>
      </c>
      <c r="K1410" s="43" t="str">
        <f t="shared" si="219"/>
        <v/>
      </c>
      <c r="L1410" s="43" t="str">
        <f>IF(A1410="","",SUM($K$36:K1410))</f>
        <v/>
      </c>
    </row>
    <row r="1411" spans="1:12" x14ac:dyDescent="0.2">
      <c r="A1411" s="40" t="str">
        <f t="shared" si="210"/>
        <v/>
      </c>
      <c r="B1411" s="41" t="str">
        <f t="shared" si="211"/>
        <v/>
      </c>
      <c r="C1411" s="42" t="str">
        <f t="shared" si="212"/>
        <v/>
      </c>
      <c r="D1411" s="43" t="str">
        <f t="shared" si="213"/>
        <v/>
      </c>
      <c r="E1411" s="43" t="str">
        <f t="shared" si="214"/>
        <v/>
      </c>
      <c r="F1411" s="43" t="str">
        <f t="shared" si="215"/>
        <v/>
      </c>
      <c r="G1411" s="44"/>
      <c r="H1411" s="43" t="str">
        <f t="shared" si="216"/>
        <v/>
      </c>
      <c r="I1411" s="43" t="str">
        <f t="shared" si="217"/>
        <v/>
      </c>
      <c r="J1411" s="45" t="str">
        <f t="shared" si="218"/>
        <v/>
      </c>
      <c r="K1411" s="43" t="str">
        <f t="shared" si="219"/>
        <v/>
      </c>
      <c r="L1411" s="43" t="str">
        <f>IF(A1411="","",SUM($K$36:K1411))</f>
        <v/>
      </c>
    </row>
    <row r="1412" spans="1:12" x14ac:dyDescent="0.2">
      <c r="A1412" s="40" t="str">
        <f t="shared" si="210"/>
        <v/>
      </c>
      <c r="B1412" s="41" t="str">
        <f t="shared" si="211"/>
        <v/>
      </c>
      <c r="C1412" s="42" t="str">
        <f t="shared" si="212"/>
        <v/>
      </c>
      <c r="D1412" s="43" t="str">
        <f t="shared" si="213"/>
        <v/>
      </c>
      <c r="E1412" s="43" t="str">
        <f t="shared" si="214"/>
        <v/>
      </c>
      <c r="F1412" s="43" t="str">
        <f t="shared" si="215"/>
        <v/>
      </c>
      <c r="G1412" s="44"/>
      <c r="H1412" s="43" t="str">
        <f t="shared" si="216"/>
        <v/>
      </c>
      <c r="I1412" s="43" t="str">
        <f t="shared" si="217"/>
        <v/>
      </c>
      <c r="J1412" s="45" t="str">
        <f t="shared" si="218"/>
        <v/>
      </c>
      <c r="K1412" s="43" t="str">
        <f t="shared" si="219"/>
        <v/>
      </c>
      <c r="L1412" s="43" t="str">
        <f>IF(A1412="","",SUM($K$36:K1412))</f>
        <v/>
      </c>
    </row>
    <row r="1413" spans="1:12" x14ac:dyDescent="0.2">
      <c r="A1413" s="40" t="str">
        <f t="shared" si="210"/>
        <v/>
      </c>
      <c r="B1413" s="41" t="str">
        <f t="shared" si="211"/>
        <v/>
      </c>
      <c r="C1413" s="42" t="str">
        <f t="shared" si="212"/>
        <v/>
      </c>
      <c r="D1413" s="43" t="str">
        <f t="shared" si="213"/>
        <v/>
      </c>
      <c r="E1413" s="43" t="str">
        <f t="shared" si="214"/>
        <v/>
      </c>
      <c r="F1413" s="43" t="str">
        <f t="shared" si="215"/>
        <v/>
      </c>
      <c r="G1413" s="44"/>
      <c r="H1413" s="43" t="str">
        <f t="shared" si="216"/>
        <v/>
      </c>
      <c r="I1413" s="43" t="str">
        <f t="shared" si="217"/>
        <v/>
      </c>
      <c r="J1413" s="45" t="str">
        <f t="shared" si="218"/>
        <v/>
      </c>
      <c r="K1413" s="43" t="str">
        <f t="shared" si="219"/>
        <v/>
      </c>
      <c r="L1413" s="43" t="str">
        <f>IF(A1413="","",SUM($K$36:K1413))</f>
        <v/>
      </c>
    </row>
    <row r="1414" spans="1:12" x14ac:dyDescent="0.2">
      <c r="A1414" s="40" t="str">
        <f t="shared" si="210"/>
        <v/>
      </c>
      <c r="B1414" s="41" t="str">
        <f t="shared" si="211"/>
        <v/>
      </c>
      <c r="C1414" s="42" t="str">
        <f t="shared" si="212"/>
        <v/>
      </c>
      <c r="D1414" s="43" t="str">
        <f t="shared" si="213"/>
        <v/>
      </c>
      <c r="E1414" s="43" t="str">
        <f t="shared" si="214"/>
        <v/>
      </c>
      <c r="F1414" s="43" t="str">
        <f t="shared" si="215"/>
        <v/>
      </c>
      <c r="G1414" s="44"/>
      <c r="H1414" s="43" t="str">
        <f t="shared" si="216"/>
        <v/>
      </c>
      <c r="I1414" s="43" t="str">
        <f t="shared" si="217"/>
        <v/>
      </c>
      <c r="J1414" s="45" t="str">
        <f t="shared" si="218"/>
        <v/>
      </c>
      <c r="K1414" s="43" t="str">
        <f t="shared" si="219"/>
        <v/>
      </c>
      <c r="L1414" s="43" t="str">
        <f>IF(A1414="","",SUM($K$36:K1414))</f>
        <v/>
      </c>
    </row>
    <row r="1415" spans="1:12" x14ac:dyDescent="0.2">
      <c r="A1415" s="40" t="str">
        <f t="shared" si="210"/>
        <v/>
      </c>
      <c r="B1415" s="41" t="str">
        <f t="shared" si="211"/>
        <v/>
      </c>
      <c r="C1415" s="42" t="str">
        <f t="shared" si="212"/>
        <v/>
      </c>
      <c r="D1415" s="43" t="str">
        <f t="shared" si="213"/>
        <v/>
      </c>
      <c r="E1415" s="43" t="str">
        <f t="shared" si="214"/>
        <v/>
      </c>
      <c r="F1415" s="43" t="str">
        <f t="shared" si="215"/>
        <v/>
      </c>
      <c r="G1415" s="44"/>
      <c r="H1415" s="43" t="str">
        <f t="shared" si="216"/>
        <v/>
      </c>
      <c r="I1415" s="43" t="str">
        <f t="shared" si="217"/>
        <v/>
      </c>
      <c r="J1415" s="45" t="str">
        <f t="shared" si="218"/>
        <v/>
      </c>
      <c r="K1415" s="43" t="str">
        <f t="shared" si="219"/>
        <v/>
      </c>
      <c r="L1415" s="43" t="str">
        <f>IF(A1415="","",SUM($K$36:K1415))</f>
        <v/>
      </c>
    </row>
    <row r="1416" spans="1:12" x14ac:dyDescent="0.2">
      <c r="A1416" s="40" t="str">
        <f t="shared" si="210"/>
        <v/>
      </c>
      <c r="B1416" s="41" t="str">
        <f t="shared" si="211"/>
        <v/>
      </c>
      <c r="C1416" s="42" t="str">
        <f t="shared" si="212"/>
        <v/>
      </c>
      <c r="D1416" s="43" t="str">
        <f t="shared" si="213"/>
        <v/>
      </c>
      <c r="E1416" s="43" t="str">
        <f t="shared" si="214"/>
        <v/>
      </c>
      <c r="F1416" s="43" t="str">
        <f t="shared" si="215"/>
        <v/>
      </c>
      <c r="G1416" s="44"/>
      <c r="H1416" s="43" t="str">
        <f t="shared" si="216"/>
        <v/>
      </c>
      <c r="I1416" s="43" t="str">
        <f t="shared" si="217"/>
        <v/>
      </c>
      <c r="J1416" s="45" t="str">
        <f t="shared" si="218"/>
        <v/>
      </c>
      <c r="K1416" s="43" t="str">
        <f t="shared" si="219"/>
        <v/>
      </c>
      <c r="L1416" s="43" t="str">
        <f>IF(A1416="","",SUM($K$36:K1416))</f>
        <v/>
      </c>
    </row>
    <row r="1417" spans="1:12" x14ac:dyDescent="0.2">
      <c r="A1417" s="40" t="str">
        <f t="shared" si="210"/>
        <v/>
      </c>
      <c r="B1417" s="41" t="str">
        <f t="shared" si="211"/>
        <v/>
      </c>
      <c r="C1417" s="42" t="str">
        <f t="shared" si="212"/>
        <v/>
      </c>
      <c r="D1417" s="43" t="str">
        <f t="shared" si="213"/>
        <v/>
      </c>
      <c r="E1417" s="43" t="str">
        <f t="shared" si="214"/>
        <v/>
      </c>
      <c r="F1417" s="43" t="str">
        <f t="shared" si="215"/>
        <v/>
      </c>
      <c r="G1417" s="44"/>
      <c r="H1417" s="43" t="str">
        <f t="shared" si="216"/>
        <v/>
      </c>
      <c r="I1417" s="43" t="str">
        <f t="shared" si="217"/>
        <v/>
      </c>
      <c r="J1417" s="45" t="str">
        <f t="shared" si="218"/>
        <v/>
      </c>
      <c r="K1417" s="43" t="str">
        <f t="shared" si="219"/>
        <v/>
      </c>
      <c r="L1417" s="43" t="str">
        <f>IF(A1417="","",SUM($K$36:K1417))</f>
        <v/>
      </c>
    </row>
    <row r="1418" spans="1:12" x14ac:dyDescent="0.2">
      <c r="A1418" s="40" t="str">
        <f t="shared" si="210"/>
        <v/>
      </c>
      <c r="B1418" s="41" t="str">
        <f t="shared" si="211"/>
        <v/>
      </c>
      <c r="C1418" s="42" t="str">
        <f t="shared" si="212"/>
        <v/>
      </c>
      <c r="D1418" s="43" t="str">
        <f t="shared" si="213"/>
        <v/>
      </c>
      <c r="E1418" s="43" t="str">
        <f t="shared" si="214"/>
        <v/>
      </c>
      <c r="F1418" s="43" t="str">
        <f t="shared" si="215"/>
        <v/>
      </c>
      <c r="G1418" s="44"/>
      <c r="H1418" s="43" t="str">
        <f t="shared" si="216"/>
        <v/>
      </c>
      <c r="I1418" s="43" t="str">
        <f t="shared" si="217"/>
        <v/>
      </c>
      <c r="J1418" s="45" t="str">
        <f t="shared" si="218"/>
        <v/>
      </c>
      <c r="K1418" s="43" t="str">
        <f t="shared" si="219"/>
        <v/>
      </c>
      <c r="L1418" s="43" t="str">
        <f>IF(A1418="","",SUM($K$36:K1418))</f>
        <v/>
      </c>
    </row>
    <row r="1419" spans="1:12" x14ac:dyDescent="0.2">
      <c r="A1419" s="40" t="str">
        <f t="shared" si="210"/>
        <v/>
      </c>
      <c r="B1419" s="41" t="str">
        <f t="shared" si="211"/>
        <v/>
      </c>
      <c r="C1419" s="42" t="str">
        <f t="shared" si="212"/>
        <v/>
      </c>
      <c r="D1419" s="43" t="str">
        <f t="shared" si="213"/>
        <v/>
      </c>
      <c r="E1419" s="43" t="str">
        <f t="shared" si="214"/>
        <v/>
      </c>
      <c r="F1419" s="43" t="str">
        <f t="shared" si="215"/>
        <v/>
      </c>
      <c r="G1419" s="44"/>
      <c r="H1419" s="43" t="str">
        <f t="shared" si="216"/>
        <v/>
      </c>
      <c r="I1419" s="43" t="str">
        <f t="shared" si="217"/>
        <v/>
      </c>
      <c r="J1419" s="45" t="str">
        <f t="shared" si="218"/>
        <v/>
      </c>
      <c r="K1419" s="43" t="str">
        <f t="shared" si="219"/>
        <v/>
      </c>
      <c r="L1419" s="43" t="str">
        <f>IF(A1419="","",SUM($K$36:K1419))</f>
        <v/>
      </c>
    </row>
    <row r="1420" spans="1:12" x14ac:dyDescent="0.2">
      <c r="A1420" s="40" t="str">
        <f t="shared" si="210"/>
        <v/>
      </c>
      <c r="B1420" s="41" t="str">
        <f t="shared" si="211"/>
        <v/>
      </c>
      <c r="C1420" s="42" t="str">
        <f t="shared" si="212"/>
        <v/>
      </c>
      <c r="D1420" s="43" t="str">
        <f t="shared" si="213"/>
        <v/>
      </c>
      <c r="E1420" s="43" t="str">
        <f t="shared" si="214"/>
        <v/>
      </c>
      <c r="F1420" s="43" t="str">
        <f t="shared" si="215"/>
        <v/>
      </c>
      <c r="G1420" s="44"/>
      <c r="H1420" s="43" t="str">
        <f t="shared" si="216"/>
        <v/>
      </c>
      <c r="I1420" s="43" t="str">
        <f t="shared" si="217"/>
        <v/>
      </c>
      <c r="J1420" s="45" t="str">
        <f t="shared" si="218"/>
        <v/>
      </c>
      <c r="K1420" s="43" t="str">
        <f t="shared" si="219"/>
        <v/>
      </c>
      <c r="L1420" s="43" t="str">
        <f>IF(A1420="","",SUM($K$36:K1420))</f>
        <v/>
      </c>
    </row>
    <row r="1421" spans="1:12" x14ac:dyDescent="0.2">
      <c r="A1421" s="40" t="str">
        <f t="shared" si="210"/>
        <v/>
      </c>
      <c r="B1421" s="41" t="str">
        <f t="shared" si="211"/>
        <v/>
      </c>
      <c r="C1421" s="42" t="str">
        <f t="shared" si="212"/>
        <v/>
      </c>
      <c r="D1421" s="43" t="str">
        <f t="shared" si="213"/>
        <v/>
      </c>
      <c r="E1421" s="43" t="str">
        <f t="shared" si="214"/>
        <v/>
      </c>
      <c r="F1421" s="43" t="str">
        <f t="shared" si="215"/>
        <v/>
      </c>
      <c r="G1421" s="44"/>
      <c r="H1421" s="43" t="str">
        <f t="shared" si="216"/>
        <v/>
      </c>
      <c r="I1421" s="43" t="str">
        <f t="shared" si="217"/>
        <v/>
      </c>
      <c r="J1421" s="45" t="str">
        <f t="shared" si="218"/>
        <v/>
      </c>
      <c r="K1421" s="43" t="str">
        <f t="shared" si="219"/>
        <v/>
      </c>
      <c r="L1421" s="43" t="str">
        <f>IF(A1421="","",SUM($K$36:K1421))</f>
        <v/>
      </c>
    </row>
    <row r="1422" spans="1:12" x14ac:dyDescent="0.2">
      <c r="A1422" s="40" t="str">
        <f t="shared" si="210"/>
        <v/>
      </c>
      <c r="B1422" s="41" t="str">
        <f t="shared" si="211"/>
        <v/>
      </c>
      <c r="C1422" s="42" t="str">
        <f t="shared" si="212"/>
        <v/>
      </c>
      <c r="D1422" s="43" t="str">
        <f t="shared" si="213"/>
        <v/>
      </c>
      <c r="E1422" s="43" t="str">
        <f t="shared" si="214"/>
        <v/>
      </c>
      <c r="F1422" s="43" t="str">
        <f t="shared" si="215"/>
        <v/>
      </c>
      <c r="G1422" s="44"/>
      <c r="H1422" s="43" t="str">
        <f t="shared" si="216"/>
        <v/>
      </c>
      <c r="I1422" s="43" t="str">
        <f t="shared" si="217"/>
        <v/>
      </c>
      <c r="J1422" s="45" t="str">
        <f t="shared" si="218"/>
        <v/>
      </c>
      <c r="K1422" s="43" t="str">
        <f t="shared" si="219"/>
        <v/>
      </c>
      <c r="L1422" s="43" t="str">
        <f>IF(A1422="","",SUM($K$36:K1422))</f>
        <v/>
      </c>
    </row>
    <row r="1423" spans="1:12" x14ac:dyDescent="0.2">
      <c r="A1423" s="40" t="str">
        <f t="shared" si="210"/>
        <v/>
      </c>
      <c r="B1423" s="41" t="str">
        <f t="shared" si="211"/>
        <v/>
      </c>
      <c r="C1423" s="42" t="str">
        <f t="shared" si="212"/>
        <v/>
      </c>
      <c r="D1423" s="43" t="str">
        <f t="shared" si="213"/>
        <v/>
      </c>
      <c r="E1423" s="43" t="str">
        <f t="shared" si="214"/>
        <v/>
      </c>
      <c r="F1423" s="43" t="str">
        <f t="shared" si="215"/>
        <v/>
      </c>
      <c r="G1423" s="44"/>
      <c r="H1423" s="43" t="str">
        <f t="shared" si="216"/>
        <v/>
      </c>
      <c r="I1423" s="43" t="str">
        <f t="shared" si="217"/>
        <v/>
      </c>
      <c r="J1423" s="45" t="str">
        <f t="shared" si="218"/>
        <v/>
      </c>
      <c r="K1423" s="43" t="str">
        <f t="shared" si="219"/>
        <v/>
      </c>
      <c r="L1423" s="43" t="str">
        <f>IF(A1423="","",SUM($K$36:K1423))</f>
        <v/>
      </c>
    </row>
    <row r="1424" spans="1:12" x14ac:dyDescent="0.2">
      <c r="A1424" s="40" t="str">
        <f t="shared" si="210"/>
        <v/>
      </c>
      <c r="B1424" s="41" t="str">
        <f t="shared" si="211"/>
        <v/>
      </c>
      <c r="C1424" s="42" t="str">
        <f t="shared" si="212"/>
        <v/>
      </c>
      <c r="D1424" s="43" t="str">
        <f t="shared" si="213"/>
        <v/>
      </c>
      <c r="E1424" s="43" t="str">
        <f t="shared" si="214"/>
        <v/>
      </c>
      <c r="F1424" s="43" t="str">
        <f t="shared" si="215"/>
        <v/>
      </c>
      <c r="G1424" s="44"/>
      <c r="H1424" s="43" t="str">
        <f t="shared" si="216"/>
        <v/>
      </c>
      <c r="I1424" s="43" t="str">
        <f t="shared" si="217"/>
        <v/>
      </c>
      <c r="J1424" s="45" t="str">
        <f t="shared" si="218"/>
        <v/>
      </c>
      <c r="K1424" s="43" t="str">
        <f t="shared" si="219"/>
        <v/>
      </c>
      <c r="L1424" s="43" t="str">
        <f>IF(A1424="","",SUM($K$36:K1424))</f>
        <v/>
      </c>
    </row>
    <row r="1425" spans="1:12" x14ac:dyDescent="0.2">
      <c r="A1425" s="40" t="str">
        <f t="shared" si="210"/>
        <v/>
      </c>
      <c r="B1425" s="41" t="str">
        <f t="shared" si="211"/>
        <v/>
      </c>
      <c r="C1425" s="42" t="str">
        <f t="shared" si="212"/>
        <v/>
      </c>
      <c r="D1425" s="43" t="str">
        <f t="shared" si="213"/>
        <v/>
      </c>
      <c r="E1425" s="43" t="str">
        <f t="shared" si="214"/>
        <v/>
      </c>
      <c r="F1425" s="43" t="str">
        <f t="shared" si="215"/>
        <v/>
      </c>
      <c r="G1425" s="44"/>
      <c r="H1425" s="43" t="str">
        <f t="shared" si="216"/>
        <v/>
      </c>
      <c r="I1425" s="43" t="str">
        <f t="shared" si="217"/>
        <v/>
      </c>
      <c r="J1425" s="45" t="str">
        <f t="shared" si="218"/>
        <v/>
      </c>
      <c r="K1425" s="43" t="str">
        <f t="shared" si="219"/>
        <v/>
      </c>
      <c r="L1425" s="43" t="str">
        <f>IF(A1425="","",SUM($K$36:K1425))</f>
        <v/>
      </c>
    </row>
    <row r="1426" spans="1:12" x14ac:dyDescent="0.2">
      <c r="A1426" s="40" t="str">
        <f t="shared" si="210"/>
        <v/>
      </c>
      <c r="B1426" s="41" t="str">
        <f t="shared" si="211"/>
        <v/>
      </c>
      <c r="C1426" s="42" t="str">
        <f t="shared" si="212"/>
        <v/>
      </c>
      <c r="D1426" s="43" t="str">
        <f t="shared" si="213"/>
        <v/>
      </c>
      <c r="E1426" s="43" t="str">
        <f t="shared" si="214"/>
        <v/>
      </c>
      <c r="F1426" s="43" t="str">
        <f t="shared" si="215"/>
        <v/>
      </c>
      <c r="G1426" s="44"/>
      <c r="H1426" s="43" t="str">
        <f t="shared" si="216"/>
        <v/>
      </c>
      <c r="I1426" s="43" t="str">
        <f t="shared" si="217"/>
        <v/>
      </c>
      <c r="J1426" s="45" t="str">
        <f t="shared" si="218"/>
        <v/>
      </c>
      <c r="K1426" s="43" t="str">
        <f t="shared" si="219"/>
        <v/>
      </c>
      <c r="L1426" s="43" t="str">
        <f>IF(A1426="","",SUM($K$36:K1426))</f>
        <v/>
      </c>
    </row>
    <row r="1427" spans="1:12" x14ac:dyDescent="0.2">
      <c r="A1427" s="40" t="str">
        <f t="shared" si="210"/>
        <v/>
      </c>
      <c r="B1427" s="41" t="str">
        <f t="shared" si="211"/>
        <v/>
      </c>
      <c r="C1427" s="42" t="str">
        <f t="shared" si="212"/>
        <v/>
      </c>
      <c r="D1427" s="43" t="str">
        <f t="shared" si="213"/>
        <v/>
      </c>
      <c r="E1427" s="43" t="str">
        <f t="shared" si="214"/>
        <v/>
      </c>
      <c r="F1427" s="43" t="str">
        <f t="shared" si="215"/>
        <v/>
      </c>
      <c r="G1427" s="44"/>
      <c r="H1427" s="43" t="str">
        <f t="shared" si="216"/>
        <v/>
      </c>
      <c r="I1427" s="43" t="str">
        <f t="shared" si="217"/>
        <v/>
      </c>
      <c r="J1427" s="45" t="str">
        <f t="shared" si="218"/>
        <v/>
      </c>
      <c r="K1427" s="43" t="str">
        <f t="shared" si="219"/>
        <v/>
      </c>
      <c r="L1427" s="43" t="str">
        <f>IF(A1427="","",SUM($K$36:K1427))</f>
        <v/>
      </c>
    </row>
    <row r="1428" spans="1:12" x14ac:dyDescent="0.2">
      <c r="A1428" s="40" t="str">
        <f t="shared" si="210"/>
        <v/>
      </c>
      <c r="B1428" s="41" t="str">
        <f t="shared" si="211"/>
        <v/>
      </c>
      <c r="C1428" s="42" t="str">
        <f t="shared" si="212"/>
        <v/>
      </c>
      <c r="D1428" s="43" t="str">
        <f t="shared" si="213"/>
        <v/>
      </c>
      <c r="E1428" s="43" t="str">
        <f t="shared" si="214"/>
        <v/>
      </c>
      <c r="F1428" s="43" t="str">
        <f t="shared" si="215"/>
        <v/>
      </c>
      <c r="G1428" s="44"/>
      <c r="H1428" s="43" t="str">
        <f t="shared" si="216"/>
        <v/>
      </c>
      <c r="I1428" s="43" t="str">
        <f t="shared" si="217"/>
        <v/>
      </c>
      <c r="J1428" s="45" t="str">
        <f t="shared" si="218"/>
        <v/>
      </c>
      <c r="K1428" s="43" t="str">
        <f t="shared" si="219"/>
        <v/>
      </c>
      <c r="L1428" s="43" t="str">
        <f>IF(A1428="","",SUM($K$36:K1428))</f>
        <v/>
      </c>
    </row>
    <row r="1429" spans="1:12" x14ac:dyDescent="0.2">
      <c r="A1429" s="40" t="str">
        <f t="shared" si="210"/>
        <v/>
      </c>
      <c r="B1429" s="41" t="str">
        <f t="shared" si="211"/>
        <v/>
      </c>
      <c r="C1429" s="42" t="str">
        <f t="shared" si="212"/>
        <v/>
      </c>
      <c r="D1429" s="43" t="str">
        <f t="shared" si="213"/>
        <v/>
      </c>
      <c r="E1429" s="43" t="str">
        <f t="shared" si="214"/>
        <v/>
      </c>
      <c r="F1429" s="43" t="str">
        <f t="shared" si="215"/>
        <v/>
      </c>
      <c r="G1429" s="44"/>
      <c r="H1429" s="43" t="str">
        <f t="shared" si="216"/>
        <v/>
      </c>
      <c r="I1429" s="43" t="str">
        <f t="shared" si="217"/>
        <v/>
      </c>
      <c r="J1429" s="45" t="str">
        <f t="shared" si="218"/>
        <v/>
      </c>
      <c r="K1429" s="43" t="str">
        <f t="shared" si="219"/>
        <v/>
      </c>
      <c r="L1429" s="43" t="str">
        <f>IF(A1429="","",SUM($K$36:K1429))</f>
        <v/>
      </c>
    </row>
    <row r="1430" spans="1:12" x14ac:dyDescent="0.2">
      <c r="A1430" s="40" t="str">
        <f t="shared" si="210"/>
        <v/>
      </c>
      <c r="B1430" s="41" t="str">
        <f t="shared" si="211"/>
        <v/>
      </c>
      <c r="C1430" s="42" t="str">
        <f t="shared" si="212"/>
        <v/>
      </c>
      <c r="D1430" s="43" t="str">
        <f t="shared" si="213"/>
        <v/>
      </c>
      <c r="E1430" s="43" t="str">
        <f t="shared" si="214"/>
        <v/>
      </c>
      <c r="F1430" s="43" t="str">
        <f t="shared" si="215"/>
        <v/>
      </c>
      <c r="G1430" s="44"/>
      <c r="H1430" s="43" t="str">
        <f t="shared" si="216"/>
        <v/>
      </c>
      <c r="I1430" s="43" t="str">
        <f t="shared" si="217"/>
        <v/>
      </c>
      <c r="J1430" s="45" t="str">
        <f t="shared" si="218"/>
        <v/>
      </c>
      <c r="K1430" s="43" t="str">
        <f t="shared" si="219"/>
        <v/>
      </c>
      <c r="L1430" s="43" t="str">
        <f>IF(A1430="","",SUM($K$36:K1430))</f>
        <v/>
      </c>
    </row>
    <row r="1431" spans="1:12" x14ac:dyDescent="0.2">
      <c r="A1431" s="40" t="str">
        <f t="shared" si="210"/>
        <v/>
      </c>
      <c r="B1431" s="41" t="str">
        <f t="shared" si="211"/>
        <v/>
      </c>
      <c r="C1431" s="42" t="str">
        <f t="shared" si="212"/>
        <v/>
      </c>
      <c r="D1431" s="43" t="str">
        <f t="shared" si="213"/>
        <v/>
      </c>
      <c r="E1431" s="43" t="str">
        <f t="shared" si="214"/>
        <v/>
      </c>
      <c r="F1431" s="43" t="str">
        <f t="shared" si="215"/>
        <v/>
      </c>
      <c r="G1431" s="44"/>
      <c r="H1431" s="43" t="str">
        <f t="shared" si="216"/>
        <v/>
      </c>
      <c r="I1431" s="43" t="str">
        <f t="shared" si="217"/>
        <v/>
      </c>
      <c r="J1431" s="45" t="str">
        <f t="shared" si="218"/>
        <v/>
      </c>
      <c r="K1431" s="43" t="str">
        <f t="shared" si="219"/>
        <v/>
      </c>
      <c r="L1431" s="43" t="str">
        <f>IF(A1431="","",SUM($K$36:K1431))</f>
        <v/>
      </c>
    </row>
    <row r="1432" spans="1:12" x14ac:dyDescent="0.2">
      <c r="A1432" s="40" t="str">
        <f t="shared" si="210"/>
        <v/>
      </c>
      <c r="B1432" s="41" t="str">
        <f t="shared" si="211"/>
        <v/>
      </c>
      <c r="C1432" s="42" t="str">
        <f t="shared" si="212"/>
        <v/>
      </c>
      <c r="D1432" s="43" t="str">
        <f t="shared" si="213"/>
        <v/>
      </c>
      <c r="E1432" s="43" t="str">
        <f t="shared" si="214"/>
        <v/>
      </c>
      <c r="F1432" s="43" t="str">
        <f t="shared" si="215"/>
        <v/>
      </c>
      <c r="G1432" s="44"/>
      <c r="H1432" s="43" t="str">
        <f t="shared" si="216"/>
        <v/>
      </c>
      <c r="I1432" s="43" t="str">
        <f t="shared" si="217"/>
        <v/>
      </c>
      <c r="J1432" s="45" t="str">
        <f t="shared" si="218"/>
        <v/>
      </c>
      <c r="K1432" s="43" t="str">
        <f t="shared" si="219"/>
        <v/>
      </c>
      <c r="L1432" s="43" t="str">
        <f>IF(A1432="","",SUM($K$36:K1432))</f>
        <v/>
      </c>
    </row>
    <row r="1433" spans="1:12" x14ac:dyDescent="0.2">
      <c r="A1433" s="40" t="str">
        <f t="shared" si="210"/>
        <v/>
      </c>
      <c r="B1433" s="41" t="str">
        <f t="shared" si="211"/>
        <v/>
      </c>
      <c r="C1433" s="42" t="str">
        <f t="shared" si="212"/>
        <v/>
      </c>
      <c r="D1433" s="43" t="str">
        <f t="shared" si="213"/>
        <v/>
      </c>
      <c r="E1433" s="43" t="str">
        <f t="shared" si="214"/>
        <v/>
      </c>
      <c r="F1433" s="43" t="str">
        <f t="shared" si="215"/>
        <v/>
      </c>
      <c r="G1433" s="44"/>
      <c r="H1433" s="43" t="str">
        <f t="shared" si="216"/>
        <v/>
      </c>
      <c r="I1433" s="43" t="str">
        <f t="shared" si="217"/>
        <v/>
      </c>
      <c r="J1433" s="45" t="str">
        <f t="shared" si="218"/>
        <v/>
      </c>
      <c r="K1433" s="43" t="str">
        <f t="shared" si="219"/>
        <v/>
      </c>
      <c r="L1433" s="43" t="str">
        <f>IF(A1433="","",SUM($K$36:K1433))</f>
        <v/>
      </c>
    </row>
    <row r="1434" spans="1:12" x14ac:dyDescent="0.2">
      <c r="A1434" s="40" t="str">
        <f t="shared" si="210"/>
        <v/>
      </c>
      <c r="B1434" s="41" t="str">
        <f t="shared" si="211"/>
        <v/>
      </c>
      <c r="C1434" s="42" t="str">
        <f t="shared" si="212"/>
        <v/>
      </c>
      <c r="D1434" s="43" t="str">
        <f t="shared" si="213"/>
        <v/>
      </c>
      <c r="E1434" s="43" t="str">
        <f t="shared" si="214"/>
        <v/>
      </c>
      <c r="F1434" s="43" t="str">
        <f t="shared" si="215"/>
        <v/>
      </c>
      <c r="G1434" s="44"/>
      <c r="H1434" s="43" t="str">
        <f t="shared" si="216"/>
        <v/>
      </c>
      <c r="I1434" s="43" t="str">
        <f t="shared" si="217"/>
        <v/>
      </c>
      <c r="J1434" s="45" t="str">
        <f t="shared" si="218"/>
        <v/>
      </c>
      <c r="K1434" s="43" t="str">
        <f t="shared" si="219"/>
        <v/>
      </c>
      <c r="L1434" s="43" t="str">
        <f>IF(A1434="","",SUM($K$36:K1434))</f>
        <v/>
      </c>
    </row>
    <row r="1435" spans="1:12" x14ac:dyDescent="0.2">
      <c r="A1435" s="40" t="str">
        <f t="shared" si="210"/>
        <v/>
      </c>
      <c r="B1435" s="41" t="str">
        <f t="shared" si="211"/>
        <v/>
      </c>
      <c r="C1435" s="42" t="str">
        <f t="shared" si="212"/>
        <v/>
      </c>
      <c r="D1435" s="43" t="str">
        <f t="shared" si="213"/>
        <v/>
      </c>
      <c r="E1435" s="43" t="str">
        <f t="shared" si="214"/>
        <v/>
      </c>
      <c r="F1435" s="43" t="str">
        <f t="shared" si="215"/>
        <v/>
      </c>
      <c r="G1435" s="44"/>
      <c r="H1435" s="43" t="str">
        <f t="shared" si="216"/>
        <v/>
      </c>
      <c r="I1435" s="43" t="str">
        <f t="shared" si="217"/>
        <v/>
      </c>
      <c r="J1435" s="45" t="str">
        <f t="shared" si="218"/>
        <v/>
      </c>
      <c r="K1435" s="43" t="str">
        <f t="shared" si="219"/>
        <v/>
      </c>
      <c r="L1435" s="43" t="str">
        <f>IF(A1435="","",SUM($K$36:K1435))</f>
        <v/>
      </c>
    </row>
    <row r="1436" spans="1:12" x14ac:dyDescent="0.2">
      <c r="A1436" s="40" t="str">
        <f t="shared" si="210"/>
        <v/>
      </c>
      <c r="B1436" s="41" t="str">
        <f t="shared" si="211"/>
        <v/>
      </c>
      <c r="C1436" s="42" t="str">
        <f t="shared" si="212"/>
        <v/>
      </c>
      <c r="D1436" s="43" t="str">
        <f t="shared" si="213"/>
        <v/>
      </c>
      <c r="E1436" s="43" t="str">
        <f t="shared" si="214"/>
        <v/>
      </c>
      <c r="F1436" s="43" t="str">
        <f t="shared" si="215"/>
        <v/>
      </c>
      <c r="G1436" s="44"/>
      <c r="H1436" s="43" t="str">
        <f t="shared" si="216"/>
        <v/>
      </c>
      <c r="I1436" s="43" t="str">
        <f t="shared" si="217"/>
        <v/>
      </c>
      <c r="J1436" s="45" t="str">
        <f t="shared" si="218"/>
        <v/>
      </c>
      <c r="K1436" s="43" t="str">
        <f t="shared" si="219"/>
        <v/>
      </c>
      <c r="L1436" s="43" t="str">
        <f>IF(A1436="","",SUM($K$36:K1436))</f>
        <v/>
      </c>
    </row>
    <row r="1437" spans="1:12" x14ac:dyDescent="0.2">
      <c r="A1437" s="40" t="str">
        <f t="shared" si="210"/>
        <v/>
      </c>
      <c r="B1437" s="41" t="str">
        <f t="shared" si="211"/>
        <v/>
      </c>
      <c r="C1437" s="42" t="str">
        <f t="shared" si="212"/>
        <v/>
      </c>
      <c r="D1437" s="43" t="str">
        <f t="shared" si="213"/>
        <v/>
      </c>
      <c r="E1437" s="43" t="str">
        <f t="shared" si="214"/>
        <v/>
      </c>
      <c r="F1437" s="43" t="str">
        <f t="shared" si="215"/>
        <v/>
      </c>
      <c r="G1437" s="44"/>
      <c r="H1437" s="43" t="str">
        <f t="shared" si="216"/>
        <v/>
      </c>
      <c r="I1437" s="43" t="str">
        <f t="shared" si="217"/>
        <v/>
      </c>
      <c r="J1437" s="45" t="str">
        <f t="shared" si="218"/>
        <v/>
      </c>
      <c r="K1437" s="43" t="str">
        <f t="shared" si="219"/>
        <v/>
      </c>
      <c r="L1437" s="43" t="str">
        <f>IF(A1437="","",SUM($K$36:K1437))</f>
        <v/>
      </c>
    </row>
    <row r="1438" spans="1:12" x14ac:dyDescent="0.2">
      <c r="A1438" s="40" t="str">
        <f t="shared" si="210"/>
        <v/>
      </c>
      <c r="B1438" s="41" t="str">
        <f t="shared" si="211"/>
        <v/>
      </c>
      <c r="C1438" s="42" t="str">
        <f t="shared" si="212"/>
        <v/>
      </c>
      <c r="D1438" s="43" t="str">
        <f t="shared" si="213"/>
        <v/>
      </c>
      <c r="E1438" s="43" t="str">
        <f t="shared" si="214"/>
        <v/>
      </c>
      <c r="F1438" s="43" t="str">
        <f t="shared" si="215"/>
        <v/>
      </c>
      <c r="G1438" s="44"/>
      <c r="H1438" s="43" t="str">
        <f t="shared" si="216"/>
        <v/>
      </c>
      <c r="I1438" s="43" t="str">
        <f t="shared" si="217"/>
        <v/>
      </c>
      <c r="J1438" s="45" t="str">
        <f t="shared" si="218"/>
        <v/>
      </c>
      <c r="K1438" s="43" t="str">
        <f t="shared" si="219"/>
        <v/>
      </c>
      <c r="L1438" s="43" t="str">
        <f>IF(A1438="","",SUM($K$36:K1438))</f>
        <v/>
      </c>
    </row>
    <row r="1439" spans="1:12" x14ac:dyDescent="0.2">
      <c r="A1439" s="40" t="str">
        <f t="shared" si="210"/>
        <v/>
      </c>
      <c r="B1439" s="41" t="str">
        <f t="shared" si="211"/>
        <v/>
      </c>
      <c r="C1439" s="42" t="str">
        <f t="shared" si="212"/>
        <v/>
      </c>
      <c r="D1439" s="43" t="str">
        <f t="shared" si="213"/>
        <v/>
      </c>
      <c r="E1439" s="43" t="str">
        <f t="shared" si="214"/>
        <v/>
      </c>
      <c r="F1439" s="43" t="str">
        <f t="shared" si="215"/>
        <v/>
      </c>
      <c r="G1439" s="44"/>
      <c r="H1439" s="43" t="str">
        <f t="shared" si="216"/>
        <v/>
      </c>
      <c r="I1439" s="43" t="str">
        <f t="shared" si="217"/>
        <v/>
      </c>
      <c r="J1439" s="45" t="str">
        <f t="shared" si="218"/>
        <v/>
      </c>
      <c r="K1439" s="43" t="str">
        <f t="shared" si="219"/>
        <v/>
      </c>
      <c r="L1439" s="43" t="str">
        <f>IF(A1439="","",SUM($K$36:K1439))</f>
        <v/>
      </c>
    </row>
    <row r="1440" spans="1:12" x14ac:dyDescent="0.2">
      <c r="A1440" s="40" t="str">
        <f t="shared" si="210"/>
        <v/>
      </c>
      <c r="B1440" s="41" t="str">
        <f t="shared" si="211"/>
        <v/>
      </c>
      <c r="C1440" s="42" t="str">
        <f t="shared" si="212"/>
        <v/>
      </c>
      <c r="D1440" s="43" t="str">
        <f t="shared" si="213"/>
        <v/>
      </c>
      <c r="E1440" s="43" t="str">
        <f t="shared" si="214"/>
        <v/>
      </c>
      <c r="F1440" s="43" t="str">
        <f t="shared" si="215"/>
        <v/>
      </c>
      <c r="G1440" s="44"/>
      <c r="H1440" s="43" t="str">
        <f t="shared" si="216"/>
        <v/>
      </c>
      <c r="I1440" s="43" t="str">
        <f t="shared" si="217"/>
        <v/>
      </c>
      <c r="J1440" s="45" t="str">
        <f t="shared" si="218"/>
        <v/>
      </c>
      <c r="K1440" s="43" t="str">
        <f t="shared" si="219"/>
        <v/>
      </c>
      <c r="L1440" s="43" t="str">
        <f>IF(A1440="","",SUM($K$36:K1440))</f>
        <v/>
      </c>
    </row>
    <row r="1441" spans="1:12" x14ac:dyDescent="0.2">
      <c r="A1441" s="40" t="str">
        <f t="shared" si="210"/>
        <v/>
      </c>
      <c r="B1441" s="41" t="str">
        <f t="shared" si="211"/>
        <v/>
      </c>
      <c r="C1441" s="42" t="str">
        <f t="shared" si="212"/>
        <v/>
      </c>
      <c r="D1441" s="43" t="str">
        <f t="shared" si="213"/>
        <v/>
      </c>
      <c r="E1441" s="43" t="str">
        <f t="shared" si="214"/>
        <v/>
      </c>
      <c r="F1441" s="43" t="str">
        <f t="shared" si="215"/>
        <v/>
      </c>
      <c r="G1441" s="44"/>
      <c r="H1441" s="43" t="str">
        <f t="shared" si="216"/>
        <v/>
      </c>
      <c r="I1441" s="43" t="str">
        <f t="shared" si="217"/>
        <v/>
      </c>
      <c r="J1441" s="45" t="str">
        <f t="shared" si="218"/>
        <v/>
      </c>
      <c r="K1441" s="43" t="str">
        <f t="shared" si="219"/>
        <v/>
      </c>
      <c r="L1441" s="43" t="str">
        <f>IF(A1441="","",SUM($K$36:K1441))</f>
        <v/>
      </c>
    </row>
    <row r="1442" spans="1:12" x14ac:dyDescent="0.2">
      <c r="A1442" s="40" t="str">
        <f t="shared" si="210"/>
        <v/>
      </c>
      <c r="B1442" s="41" t="str">
        <f t="shared" si="211"/>
        <v/>
      </c>
      <c r="C1442" s="42" t="str">
        <f t="shared" si="212"/>
        <v/>
      </c>
      <c r="D1442" s="43" t="str">
        <f t="shared" si="213"/>
        <v/>
      </c>
      <c r="E1442" s="43" t="str">
        <f t="shared" si="214"/>
        <v/>
      </c>
      <c r="F1442" s="43" t="str">
        <f t="shared" si="215"/>
        <v/>
      </c>
      <c r="G1442" s="44"/>
      <c r="H1442" s="43" t="str">
        <f t="shared" si="216"/>
        <v/>
      </c>
      <c r="I1442" s="43" t="str">
        <f t="shared" si="217"/>
        <v/>
      </c>
      <c r="J1442" s="45" t="str">
        <f t="shared" si="218"/>
        <v/>
      </c>
      <c r="K1442" s="43" t="str">
        <f t="shared" si="219"/>
        <v/>
      </c>
      <c r="L1442" s="43" t="str">
        <f>IF(A1442="","",SUM($K$36:K1442))</f>
        <v/>
      </c>
    </row>
    <row r="1443" spans="1:12" x14ac:dyDescent="0.2">
      <c r="A1443" s="40" t="str">
        <f t="shared" si="210"/>
        <v/>
      </c>
      <c r="B1443" s="41" t="str">
        <f t="shared" si="211"/>
        <v/>
      </c>
      <c r="C1443" s="42" t="str">
        <f t="shared" si="212"/>
        <v/>
      </c>
      <c r="D1443" s="43" t="str">
        <f t="shared" si="213"/>
        <v/>
      </c>
      <c r="E1443" s="43" t="str">
        <f t="shared" si="214"/>
        <v/>
      </c>
      <c r="F1443" s="43" t="str">
        <f t="shared" si="215"/>
        <v/>
      </c>
      <c r="G1443" s="44"/>
      <c r="H1443" s="43" t="str">
        <f t="shared" si="216"/>
        <v/>
      </c>
      <c r="I1443" s="43" t="str">
        <f t="shared" si="217"/>
        <v/>
      </c>
      <c r="J1443" s="45" t="str">
        <f t="shared" si="218"/>
        <v/>
      </c>
      <c r="K1443" s="43" t="str">
        <f t="shared" si="219"/>
        <v/>
      </c>
      <c r="L1443" s="43" t="str">
        <f>IF(A1443="","",SUM($K$36:K1443))</f>
        <v/>
      </c>
    </row>
    <row r="1444" spans="1:12" x14ac:dyDescent="0.2">
      <c r="A1444" s="40" t="str">
        <f t="shared" ref="A1444:A1507" si="220">IF(I1443="","",IF(OR(A1443&gt;=nper,ROUND(I1443,2)&lt;=0),"",A1443+1))</f>
        <v/>
      </c>
      <c r="B1444" s="41" t="str">
        <f t="shared" ref="B1444:B1507" si="221">IF(A1444="","",IF(OR(periods_per_year=26,periods_per_year=52),IF(periods_per_year=26,IF(A1444=1,fpdate,B1443+14),IF(periods_per_year=52,IF(A1444=1,fpdate,B1443+7),"n/a")),IF(periods_per_year=24,DATE(YEAR(fpdate),MONTH(fpdate)+(A1444-1)/2+IF(AND(DAY(fpdate)&gt;=15,MOD(A1444,2)=0),1,0),IF(MOD(A1444,2)=0,IF(DAY(fpdate)&gt;=15,DAY(fpdate)-14,DAY(fpdate)+14),DAY(fpdate))),IF(DAY(DATE(YEAR(fpdate),MONTH(fpdate)+A1444-1,DAY(fpdate)))&lt;&gt;DAY(fpdate),DATE(YEAR(fpdate),MONTH(fpdate)+A1444,0),DATE(YEAR(fpdate),MONTH(fpdate)+A1444-1,DAY(fpdate))))))</f>
        <v/>
      </c>
      <c r="C1444" s="42" t="str">
        <f t="shared" ref="C1444:C1507" si="222">IF(A1444="","",IF(variable,IF(A1444&lt;$L$6*periods_per_year,start_rate,IF($L$10&gt;=0,MIN($L$7,start_rate+$L$10*ROUNDUP((A1444-$L$6*periods_per_year)/$L$9,0)),MAX($L$8,start_rate+$L$10*ROUNDUP((A1444-$L$6*periods_per_year)/$L$9,0)))),start_rate))</f>
        <v/>
      </c>
      <c r="D1444" s="43" t="str">
        <f t="shared" ref="D1444:D1507" si="223">IF(A1444="","",ROUND((((1+C1444/CP)^(CP/periods_per_year))-1)*I1443,2))</f>
        <v/>
      </c>
      <c r="E1444" s="43" t="str">
        <f t="shared" ref="E1444:E1507" si="224">IF(A1444="","",IF(A1444=nper,I1443+D1444,MIN(I1443+D1444,IF(C1444=C1443,E1443,IF($D$10="Acc Bi-Weekly",ROUND((-PMT(((1+C1444/CP)^(CP/12))-1,(nper-A1444+1)*12/26,I1443))/2,2),IF($D$10="Acc Weekly",ROUND((-PMT(((1+C1444/CP)^(CP/12))-1,(nper-A1444+1)*12/52,I1443))/4,2),ROUND(-PMT(((1+C1444/CP)^(CP/periods_per_year))-1,nper-A1444+1,I1443),2)))))))</f>
        <v/>
      </c>
      <c r="F1444" s="43" t="str">
        <f t="shared" ref="F1444:F1507" si="225">IF(A1444="","",IF(I1443&lt;=E1444,0,IF(IF(MOD(A1444,int)=0,$D$20,0)+E1444&gt;=I1443+D1444,I1443+D1444-E1444,IF(MOD(A1444,int)=0,$D$20,0)+IF(IF(MOD(A1444,int)=0,$D$20,0)+IF(MOD(A1444-$D$23,periods_per_year)=0,$D$22,0)+E1444&lt;I1443+D1444,IF(MOD(A1444-$D$23,periods_per_year)=0,$D$22,0),I1443+D1444-IF(MOD(A1444,int)=0,$D$20,0)-E1444))))</f>
        <v/>
      </c>
      <c r="G1444" s="44"/>
      <c r="H1444" s="43" t="str">
        <f t="shared" ref="H1444:H1507" si="226">IF(A1444="","",E1444-D1444+G1444+IF(F1444="",0,F1444))</f>
        <v/>
      </c>
      <c r="I1444" s="43" t="str">
        <f t="shared" ref="I1444:I1507" si="227">IF(A1444="","",I1443-H1444)</f>
        <v/>
      </c>
      <c r="J1444" s="45" t="str">
        <f t="shared" ref="J1444:J1507" si="228">IF(A1444="","",IF(MOD(A1444,periods_per_year)=0,A1444/periods_per_year,""))</f>
        <v/>
      </c>
      <c r="K1444" s="43" t="str">
        <f t="shared" ref="K1444:K1507" si="229">IF(A1444="","",$L$28*D1444)</f>
        <v/>
      </c>
      <c r="L1444" s="43" t="str">
        <f>IF(A1444="","",SUM($K$36:K1444))</f>
        <v/>
      </c>
    </row>
    <row r="1445" spans="1:12" x14ac:dyDescent="0.2">
      <c r="A1445" s="40" t="str">
        <f t="shared" si="220"/>
        <v/>
      </c>
      <c r="B1445" s="41" t="str">
        <f t="shared" si="221"/>
        <v/>
      </c>
      <c r="C1445" s="42" t="str">
        <f t="shared" si="222"/>
        <v/>
      </c>
      <c r="D1445" s="43" t="str">
        <f t="shared" si="223"/>
        <v/>
      </c>
      <c r="E1445" s="43" t="str">
        <f t="shared" si="224"/>
        <v/>
      </c>
      <c r="F1445" s="43" t="str">
        <f t="shared" si="225"/>
        <v/>
      </c>
      <c r="G1445" s="44"/>
      <c r="H1445" s="43" t="str">
        <f t="shared" si="226"/>
        <v/>
      </c>
      <c r="I1445" s="43" t="str">
        <f t="shared" si="227"/>
        <v/>
      </c>
      <c r="J1445" s="45" t="str">
        <f t="shared" si="228"/>
        <v/>
      </c>
      <c r="K1445" s="43" t="str">
        <f t="shared" si="229"/>
        <v/>
      </c>
      <c r="L1445" s="43" t="str">
        <f>IF(A1445="","",SUM($K$36:K1445))</f>
        <v/>
      </c>
    </row>
    <row r="1446" spans="1:12" x14ac:dyDescent="0.2">
      <c r="A1446" s="40" t="str">
        <f t="shared" si="220"/>
        <v/>
      </c>
      <c r="B1446" s="41" t="str">
        <f t="shared" si="221"/>
        <v/>
      </c>
      <c r="C1446" s="42" t="str">
        <f t="shared" si="222"/>
        <v/>
      </c>
      <c r="D1446" s="43" t="str">
        <f t="shared" si="223"/>
        <v/>
      </c>
      <c r="E1446" s="43" t="str">
        <f t="shared" si="224"/>
        <v/>
      </c>
      <c r="F1446" s="43" t="str">
        <f t="shared" si="225"/>
        <v/>
      </c>
      <c r="G1446" s="44"/>
      <c r="H1446" s="43" t="str">
        <f t="shared" si="226"/>
        <v/>
      </c>
      <c r="I1446" s="43" t="str">
        <f t="shared" si="227"/>
        <v/>
      </c>
      <c r="J1446" s="45" t="str">
        <f t="shared" si="228"/>
        <v/>
      </c>
      <c r="K1446" s="43" t="str">
        <f t="shared" si="229"/>
        <v/>
      </c>
      <c r="L1446" s="43" t="str">
        <f>IF(A1446="","",SUM($K$36:K1446))</f>
        <v/>
      </c>
    </row>
    <row r="1447" spans="1:12" x14ac:dyDescent="0.2">
      <c r="A1447" s="40" t="str">
        <f t="shared" si="220"/>
        <v/>
      </c>
      <c r="B1447" s="41" t="str">
        <f t="shared" si="221"/>
        <v/>
      </c>
      <c r="C1447" s="42" t="str">
        <f t="shared" si="222"/>
        <v/>
      </c>
      <c r="D1447" s="43" t="str">
        <f t="shared" si="223"/>
        <v/>
      </c>
      <c r="E1447" s="43" t="str">
        <f t="shared" si="224"/>
        <v/>
      </c>
      <c r="F1447" s="43" t="str">
        <f t="shared" si="225"/>
        <v/>
      </c>
      <c r="G1447" s="44"/>
      <c r="H1447" s="43" t="str">
        <f t="shared" si="226"/>
        <v/>
      </c>
      <c r="I1447" s="43" t="str">
        <f t="shared" si="227"/>
        <v/>
      </c>
      <c r="J1447" s="45" t="str">
        <f t="shared" si="228"/>
        <v/>
      </c>
      <c r="K1447" s="43" t="str">
        <f t="shared" si="229"/>
        <v/>
      </c>
      <c r="L1447" s="43" t="str">
        <f>IF(A1447="","",SUM($K$36:K1447))</f>
        <v/>
      </c>
    </row>
    <row r="1448" spans="1:12" x14ac:dyDescent="0.2">
      <c r="A1448" s="40" t="str">
        <f t="shared" si="220"/>
        <v/>
      </c>
      <c r="B1448" s="41" t="str">
        <f t="shared" si="221"/>
        <v/>
      </c>
      <c r="C1448" s="42" t="str">
        <f t="shared" si="222"/>
        <v/>
      </c>
      <c r="D1448" s="43" t="str">
        <f t="shared" si="223"/>
        <v/>
      </c>
      <c r="E1448" s="43" t="str">
        <f t="shared" si="224"/>
        <v/>
      </c>
      <c r="F1448" s="43" t="str">
        <f t="shared" si="225"/>
        <v/>
      </c>
      <c r="G1448" s="44"/>
      <c r="H1448" s="43" t="str">
        <f t="shared" si="226"/>
        <v/>
      </c>
      <c r="I1448" s="43" t="str">
        <f t="shared" si="227"/>
        <v/>
      </c>
      <c r="J1448" s="45" t="str">
        <f t="shared" si="228"/>
        <v/>
      </c>
      <c r="K1448" s="43" t="str">
        <f t="shared" si="229"/>
        <v/>
      </c>
      <c r="L1448" s="43" t="str">
        <f>IF(A1448="","",SUM($K$36:K1448))</f>
        <v/>
      </c>
    </row>
    <row r="1449" spans="1:12" x14ac:dyDescent="0.2">
      <c r="A1449" s="40" t="str">
        <f t="shared" si="220"/>
        <v/>
      </c>
      <c r="B1449" s="41" t="str">
        <f t="shared" si="221"/>
        <v/>
      </c>
      <c r="C1449" s="42" t="str">
        <f t="shared" si="222"/>
        <v/>
      </c>
      <c r="D1449" s="43" t="str">
        <f t="shared" si="223"/>
        <v/>
      </c>
      <c r="E1449" s="43" t="str">
        <f t="shared" si="224"/>
        <v/>
      </c>
      <c r="F1449" s="43" t="str">
        <f t="shared" si="225"/>
        <v/>
      </c>
      <c r="G1449" s="44"/>
      <c r="H1449" s="43" t="str">
        <f t="shared" si="226"/>
        <v/>
      </c>
      <c r="I1449" s="43" t="str">
        <f t="shared" si="227"/>
        <v/>
      </c>
      <c r="J1449" s="45" t="str">
        <f t="shared" si="228"/>
        <v/>
      </c>
      <c r="K1449" s="43" t="str">
        <f t="shared" si="229"/>
        <v/>
      </c>
      <c r="L1449" s="43" t="str">
        <f>IF(A1449="","",SUM($K$36:K1449))</f>
        <v/>
      </c>
    </row>
    <row r="1450" spans="1:12" x14ac:dyDescent="0.2">
      <c r="A1450" s="40" t="str">
        <f t="shared" si="220"/>
        <v/>
      </c>
      <c r="B1450" s="41" t="str">
        <f t="shared" si="221"/>
        <v/>
      </c>
      <c r="C1450" s="42" t="str">
        <f t="shared" si="222"/>
        <v/>
      </c>
      <c r="D1450" s="43" t="str">
        <f t="shared" si="223"/>
        <v/>
      </c>
      <c r="E1450" s="43" t="str">
        <f t="shared" si="224"/>
        <v/>
      </c>
      <c r="F1450" s="43" t="str">
        <f t="shared" si="225"/>
        <v/>
      </c>
      <c r="G1450" s="44"/>
      <c r="H1450" s="43" t="str">
        <f t="shared" si="226"/>
        <v/>
      </c>
      <c r="I1450" s="43" t="str">
        <f t="shared" si="227"/>
        <v/>
      </c>
      <c r="J1450" s="45" t="str">
        <f t="shared" si="228"/>
        <v/>
      </c>
      <c r="K1450" s="43" t="str">
        <f t="shared" si="229"/>
        <v/>
      </c>
      <c r="L1450" s="43" t="str">
        <f>IF(A1450="","",SUM($K$36:K1450))</f>
        <v/>
      </c>
    </row>
    <row r="1451" spans="1:12" x14ac:dyDescent="0.2">
      <c r="A1451" s="40" t="str">
        <f t="shared" si="220"/>
        <v/>
      </c>
      <c r="B1451" s="41" t="str">
        <f t="shared" si="221"/>
        <v/>
      </c>
      <c r="C1451" s="42" t="str">
        <f t="shared" si="222"/>
        <v/>
      </c>
      <c r="D1451" s="43" t="str">
        <f t="shared" si="223"/>
        <v/>
      </c>
      <c r="E1451" s="43" t="str">
        <f t="shared" si="224"/>
        <v/>
      </c>
      <c r="F1451" s="43" t="str">
        <f t="shared" si="225"/>
        <v/>
      </c>
      <c r="G1451" s="44"/>
      <c r="H1451" s="43" t="str">
        <f t="shared" si="226"/>
        <v/>
      </c>
      <c r="I1451" s="43" t="str">
        <f t="shared" si="227"/>
        <v/>
      </c>
      <c r="J1451" s="45" t="str">
        <f t="shared" si="228"/>
        <v/>
      </c>
      <c r="K1451" s="43" t="str">
        <f t="shared" si="229"/>
        <v/>
      </c>
      <c r="L1451" s="43" t="str">
        <f>IF(A1451="","",SUM($K$36:K1451))</f>
        <v/>
      </c>
    </row>
    <row r="1452" spans="1:12" x14ac:dyDescent="0.2">
      <c r="A1452" s="40" t="str">
        <f t="shared" si="220"/>
        <v/>
      </c>
      <c r="B1452" s="41" t="str">
        <f t="shared" si="221"/>
        <v/>
      </c>
      <c r="C1452" s="42" t="str">
        <f t="shared" si="222"/>
        <v/>
      </c>
      <c r="D1452" s="43" t="str">
        <f t="shared" si="223"/>
        <v/>
      </c>
      <c r="E1452" s="43" t="str">
        <f t="shared" si="224"/>
        <v/>
      </c>
      <c r="F1452" s="43" t="str">
        <f t="shared" si="225"/>
        <v/>
      </c>
      <c r="G1452" s="44"/>
      <c r="H1452" s="43" t="str">
        <f t="shared" si="226"/>
        <v/>
      </c>
      <c r="I1452" s="43" t="str">
        <f t="shared" si="227"/>
        <v/>
      </c>
      <c r="J1452" s="45" t="str">
        <f t="shared" si="228"/>
        <v/>
      </c>
      <c r="K1452" s="43" t="str">
        <f t="shared" si="229"/>
        <v/>
      </c>
      <c r="L1452" s="43" t="str">
        <f>IF(A1452="","",SUM($K$36:K1452))</f>
        <v/>
      </c>
    </row>
    <row r="1453" spans="1:12" x14ac:dyDescent="0.2">
      <c r="A1453" s="40" t="str">
        <f t="shared" si="220"/>
        <v/>
      </c>
      <c r="B1453" s="41" t="str">
        <f t="shared" si="221"/>
        <v/>
      </c>
      <c r="C1453" s="42" t="str">
        <f t="shared" si="222"/>
        <v/>
      </c>
      <c r="D1453" s="43" t="str">
        <f t="shared" si="223"/>
        <v/>
      </c>
      <c r="E1453" s="43" t="str">
        <f t="shared" si="224"/>
        <v/>
      </c>
      <c r="F1453" s="43" t="str">
        <f t="shared" si="225"/>
        <v/>
      </c>
      <c r="G1453" s="44"/>
      <c r="H1453" s="43" t="str">
        <f t="shared" si="226"/>
        <v/>
      </c>
      <c r="I1453" s="43" t="str">
        <f t="shared" si="227"/>
        <v/>
      </c>
      <c r="J1453" s="45" t="str">
        <f t="shared" si="228"/>
        <v/>
      </c>
      <c r="K1453" s="43" t="str">
        <f t="shared" si="229"/>
        <v/>
      </c>
      <c r="L1453" s="43" t="str">
        <f>IF(A1453="","",SUM($K$36:K1453))</f>
        <v/>
      </c>
    </row>
    <row r="1454" spans="1:12" x14ac:dyDescent="0.2">
      <c r="A1454" s="40" t="str">
        <f t="shared" si="220"/>
        <v/>
      </c>
      <c r="B1454" s="41" t="str">
        <f t="shared" si="221"/>
        <v/>
      </c>
      <c r="C1454" s="42" t="str">
        <f t="shared" si="222"/>
        <v/>
      </c>
      <c r="D1454" s="43" t="str">
        <f t="shared" si="223"/>
        <v/>
      </c>
      <c r="E1454" s="43" t="str">
        <f t="shared" si="224"/>
        <v/>
      </c>
      <c r="F1454" s="43" t="str">
        <f t="shared" si="225"/>
        <v/>
      </c>
      <c r="G1454" s="44"/>
      <c r="H1454" s="43" t="str">
        <f t="shared" si="226"/>
        <v/>
      </c>
      <c r="I1454" s="43" t="str">
        <f t="shared" si="227"/>
        <v/>
      </c>
      <c r="J1454" s="45" t="str">
        <f t="shared" si="228"/>
        <v/>
      </c>
      <c r="K1454" s="43" t="str">
        <f t="shared" si="229"/>
        <v/>
      </c>
      <c r="L1454" s="43" t="str">
        <f>IF(A1454="","",SUM($K$36:K1454))</f>
        <v/>
      </c>
    </row>
    <row r="1455" spans="1:12" x14ac:dyDescent="0.2">
      <c r="A1455" s="40" t="str">
        <f t="shared" si="220"/>
        <v/>
      </c>
      <c r="B1455" s="41" t="str">
        <f t="shared" si="221"/>
        <v/>
      </c>
      <c r="C1455" s="42" t="str">
        <f t="shared" si="222"/>
        <v/>
      </c>
      <c r="D1455" s="43" t="str">
        <f t="shared" si="223"/>
        <v/>
      </c>
      <c r="E1455" s="43" t="str">
        <f t="shared" si="224"/>
        <v/>
      </c>
      <c r="F1455" s="43" t="str">
        <f t="shared" si="225"/>
        <v/>
      </c>
      <c r="G1455" s="44"/>
      <c r="H1455" s="43" t="str">
        <f t="shared" si="226"/>
        <v/>
      </c>
      <c r="I1455" s="43" t="str">
        <f t="shared" si="227"/>
        <v/>
      </c>
      <c r="J1455" s="45" t="str">
        <f t="shared" si="228"/>
        <v/>
      </c>
      <c r="K1455" s="43" t="str">
        <f t="shared" si="229"/>
        <v/>
      </c>
      <c r="L1455" s="43" t="str">
        <f>IF(A1455="","",SUM($K$36:K1455))</f>
        <v/>
      </c>
    </row>
    <row r="1456" spans="1:12" x14ac:dyDescent="0.2">
      <c r="A1456" s="40" t="str">
        <f t="shared" si="220"/>
        <v/>
      </c>
      <c r="B1456" s="41" t="str">
        <f t="shared" si="221"/>
        <v/>
      </c>
      <c r="C1456" s="42" t="str">
        <f t="shared" si="222"/>
        <v/>
      </c>
      <c r="D1456" s="43" t="str">
        <f t="shared" si="223"/>
        <v/>
      </c>
      <c r="E1456" s="43" t="str">
        <f t="shared" si="224"/>
        <v/>
      </c>
      <c r="F1456" s="43" t="str">
        <f t="shared" si="225"/>
        <v/>
      </c>
      <c r="G1456" s="44"/>
      <c r="H1456" s="43" t="str">
        <f t="shared" si="226"/>
        <v/>
      </c>
      <c r="I1456" s="43" t="str">
        <f t="shared" si="227"/>
        <v/>
      </c>
      <c r="J1456" s="45" t="str">
        <f t="shared" si="228"/>
        <v/>
      </c>
      <c r="K1456" s="43" t="str">
        <f t="shared" si="229"/>
        <v/>
      </c>
      <c r="L1456" s="43" t="str">
        <f>IF(A1456="","",SUM($K$36:K1456))</f>
        <v/>
      </c>
    </row>
    <row r="1457" spans="1:12" x14ac:dyDescent="0.2">
      <c r="A1457" s="40" t="str">
        <f t="shared" si="220"/>
        <v/>
      </c>
      <c r="B1457" s="41" t="str">
        <f t="shared" si="221"/>
        <v/>
      </c>
      <c r="C1457" s="42" t="str">
        <f t="shared" si="222"/>
        <v/>
      </c>
      <c r="D1457" s="43" t="str">
        <f t="shared" si="223"/>
        <v/>
      </c>
      <c r="E1457" s="43" t="str">
        <f t="shared" si="224"/>
        <v/>
      </c>
      <c r="F1457" s="43" t="str">
        <f t="shared" si="225"/>
        <v/>
      </c>
      <c r="G1457" s="44"/>
      <c r="H1457" s="43" t="str">
        <f t="shared" si="226"/>
        <v/>
      </c>
      <c r="I1457" s="43" t="str">
        <f t="shared" si="227"/>
        <v/>
      </c>
      <c r="J1457" s="45" t="str">
        <f t="shared" si="228"/>
        <v/>
      </c>
      <c r="K1457" s="43" t="str">
        <f t="shared" si="229"/>
        <v/>
      </c>
      <c r="L1457" s="43" t="str">
        <f>IF(A1457="","",SUM($K$36:K1457))</f>
        <v/>
      </c>
    </row>
    <row r="1458" spans="1:12" x14ac:dyDescent="0.2">
      <c r="A1458" s="40" t="str">
        <f t="shared" si="220"/>
        <v/>
      </c>
      <c r="B1458" s="41" t="str">
        <f t="shared" si="221"/>
        <v/>
      </c>
      <c r="C1458" s="42" t="str">
        <f t="shared" si="222"/>
        <v/>
      </c>
      <c r="D1458" s="43" t="str">
        <f t="shared" si="223"/>
        <v/>
      </c>
      <c r="E1458" s="43" t="str">
        <f t="shared" si="224"/>
        <v/>
      </c>
      <c r="F1458" s="43" t="str">
        <f t="shared" si="225"/>
        <v/>
      </c>
      <c r="G1458" s="44"/>
      <c r="H1458" s="43" t="str">
        <f t="shared" si="226"/>
        <v/>
      </c>
      <c r="I1458" s="43" t="str">
        <f t="shared" si="227"/>
        <v/>
      </c>
      <c r="J1458" s="45" t="str">
        <f t="shared" si="228"/>
        <v/>
      </c>
      <c r="K1458" s="43" t="str">
        <f t="shared" si="229"/>
        <v/>
      </c>
      <c r="L1458" s="43" t="str">
        <f>IF(A1458="","",SUM($K$36:K1458))</f>
        <v/>
      </c>
    </row>
    <row r="1459" spans="1:12" x14ac:dyDescent="0.2">
      <c r="A1459" s="40" t="str">
        <f t="shared" si="220"/>
        <v/>
      </c>
      <c r="B1459" s="41" t="str">
        <f t="shared" si="221"/>
        <v/>
      </c>
      <c r="C1459" s="42" t="str">
        <f t="shared" si="222"/>
        <v/>
      </c>
      <c r="D1459" s="43" t="str">
        <f t="shared" si="223"/>
        <v/>
      </c>
      <c r="E1459" s="43" t="str">
        <f t="shared" si="224"/>
        <v/>
      </c>
      <c r="F1459" s="43" t="str">
        <f t="shared" si="225"/>
        <v/>
      </c>
      <c r="G1459" s="44"/>
      <c r="H1459" s="43" t="str">
        <f t="shared" si="226"/>
        <v/>
      </c>
      <c r="I1459" s="43" t="str">
        <f t="shared" si="227"/>
        <v/>
      </c>
      <c r="J1459" s="45" t="str">
        <f t="shared" si="228"/>
        <v/>
      </c>
      <c r="K1459" s="43" t="str">
        <f t="shared" si="229"/>
        <v/>
      </c>
      <c r="L1459" s="43" t="str">
        <f>IF(A1459="","",SUM($K$36:K1459))</f>
        <v/>
      </c>
    </row>
    <row r="1460" spans="1:12" x14ac:dyDescent="0.2">
      <c r="A1460" s="40" t="str">
        <f t="shared" si="220"/>
        <v/>
      </c>
      <c r="B1460" s="41" t="str">
        <f t="shared" si="221"/>
        <v/>
      </c>
      <c r="C1460" s="42" t="str">
        <f t="shared" si="222"/>
        <v/>
      </c>
      <c r="D1460" s="43" t="str">
        <f t="shared" si="223"/>
        <v/>
      </c>
      <c r="E1460" s="43" t="str">
        <f t="shared" si="224"/>
        <v/>
      </c>
      <c r="F1460" s="43" t="str">
        <f t="shared" si="225"/>
        <v/>
      </c>
      <c r="G1460" s="44"/>
      <c r="H1460" s="43" t="str">
        <f t="shared" si="226"/>
        <v/>
      </c>
      <c r="I1460" s="43" t="str">
        <f t="shared" si="227"/>
        <v/>
      </c>
      <c r="J1460" s="45" t="str">
        <f t="shared" si="228"/>
        <v/>
      </c>
      <c r="K1460" s="43" t="str">
        <f t="shared" si="229"/>
        <v/>
      </c>
      <c r="L1460" s="43" t="str">
        <f>IF(A1460="","",SUM($K$36:K1460))</f>
        <v/>
      </c>
    </row>
    <row r="1461" spans="1:12" x14ac:dyDescent="0.2">
      <c r="A1461" s="40" t="str">
        <f t="shared" si="220"/>
        <v/>
      </c>
      <c r="B1461" s="41" t="str">
        <f t="shared" si="221"/>
        <v/>
      </c>
      <c r="C1461" s="42" t="str">
        <f t="shared" si="222"/>
        <v/>
      </c>
      <c r="D1461" s="43" t="str">
        <f t="shared" si="223"/>
        <v/>
      </c>
      <c r="E1461" s="43" t="str">
        <f t="shared" si="224"/>
        <v/>
      </c>
      <c r="F1461" s="43" t="str">
        <f t="shared" si="225"/>
        <v/>
      </c>
      <c r="G1461" s="44"/>
      <c r="H1461" s="43" t="str">
        <f t="shared" si="226"/>
        <v/>
      </c>
      <c r="I1461" s="43" t="str">
        <f t="shared" si="227"/>
        <v/>
      </c>
      <c r="J1461" s="45" t="str">
        <f t="shared" si="228"/>
        <v/>
      </c>
      <c r="K1461" s="43" t="str">
        <f t="shared" si="229"/>
        <v/>
      </c>
      <c r="L1461" s="43" t="str">
        <f>IF(A1461="","",SUM($K$36:K1461))</f>
        <v/>
      </c>
    </row>
    <row r="1462" spans="1:12" x14ac:dyDescent="0.2">
      <c r="A1462" s="40" t="str">
        <f t="shared" si="220"/>
        <v/>
      </c>
      <c r="B1462" s="41" t="str">
        <f t="shared" si="221"/>
        <v/>
      </c>
      <c r="C1462" s="42" t="str">
        <f t="shared" si="222"/>
        <v/>
      </c>
      <c r="D1462" s="43" t="str">
        <f t="shared" si="223"/>
        <v/>
      </c>
      <c r="E1462" s="43" t="str">
        <f t="shared" si="224"/>
        <v/>
      </c>
      <c r="F1462" s="43" t="str">
        <f t="shared" si="225"/>
        <v/>
      </c>
      <c r="G1462" s="44"/>
      <c r="H1462" s="43" t="str">
        <f t="shared" si="226"/>
        <v/>
      </c>
      <c r="I1462" s="43" t="str">
        <f t="shared" si="227"/>
        <v/>
      </c>
      <c r="J1462" s="45" t="str">
        <f t="shared" si="228"/>
        <v/>
      </c>
      <c r="K1462" s="43" t="str">
        <f t="shared" si="229"/>
        <v/>
      </c>
      <c r="L1462" s="43" t="str">
        <f>IF(A1462="","",SUM($K$36:K1462))</f>
        <v/>
      </c>
    </row>
    <row r="1463" spans="1:12" x14ac:dyDescent="0.2">
      <c r="A1463" s="40" t="str">
        <f t="shared" si="220"/>
        <v/>
      </c>
      <c r="B1463" s="41" t="str">
        <f t="shared" si="221"/>
        <v/>
      </c>
      <c r="C1463" s="42" t="str">
        <f t="shared" si="222"/>
        <v/>
      </c>
      <c r="D1463" s="43" t="str">
        <f t="shared" si="223"/>
        <v/>
      </c>
      <c r="E1463" s="43" t="str">
        <f t="shared" si="224"/>
        <v/>
      </c>
      <c r="F1463" s="43" t="str">
        <f t="shared" si="225"/>
        <v/>
      </c>
      <c r="G1463" s="44"/>
      <c r="H1463" s="43" t="str">
        <f t="shared" si="226"/>
        <v/>
      </c>
      <c r="I1463" s="43" t="str">
        <f t="shared" si="227"/>
        <v/>
      </c>
      <c r="J1463" s="45" t="str">
        <f t="shared" si="228"/>
        <v/>
      </c>
      <c r="K1463" s="43" t="str">
        <f t="shared" si="229"/>
        <v/>
      </c>
      <c r="L1463" s="43" t="str">
        <f>IF(A1463="","",SUM($K$36:K1463))</f>
        <v/>
      </c>
    </row>
    <row r="1464" spans="1:12" x14ac:dyDescent="0.2">
      <c r="A1464" s="40" t="str">
        <f t="shared" si="220"/>
        <v/>
      </c>
      <c r="B1464" s="41" t="str">
        <f t="shared" si="221"/>
        <v/>
      </c>
      <c r="C1464" s="42" t="str">
        <f t="shared" si="222"/>
        <v/>
      </c>
      <c r="D1464" s="43" t="str">
        <f t="shared" si="223"/>
        <v/>
      </c>
      <c r="E1464" s="43" t="str">
        <f t="shared" si="224"/>
        <v/>
      </c>
      <c r="F1464" s="43" t="str">
        <f t="shared" si="225"/>
        <v/>
      </c>
      <c r="G1464" s="44"/>
      <c r="H1464" s="43" t="str">
        <f t="shared" si="226"/>
        <v/>
      </c>
      <c r="I1464" s="43" t="str">
        <f t="shared" si="227"/>
        <v/>
      </c>
      <c r="J1464" s="45" t="str">
        <f t="shared" si="228"/>
        <v/>
      </c>
      <c r="K1464" s="43" t="str">
        <f t="shared" si="229"/>
        <v/>
      </c>
      <c r="L1464" s="43" t="str">
        <f>IF(A1464="","",SUM($K$36:K1464))</f>
        <v/>
      </c>
    </row>
    <row r="1465" spans="1:12" x14ac:dyDescent="0.2">
      <c r="A1465" s="40" t="str">
        <f t="shared" si="220"/>
        <v/>
      </c>
      <c r="B1465" s="41" t="str">
        <f t="shared" si="221"/>
        <v/>
      </c>
      <c r="C1465" s="42" t="str">
        <f t="shared" si="222"/>
        <v/>
      </c>
      <c r="D1465" s="43" t="str">
        <f t="shared" si="223"/>
        <v/>
      </c>
      <c r="E1465" s="43" t="str">
        <f t="shared" si="224"/>
        <v/>
      </c>
      <c r="F1465" s="43" t="str">
        <f t="shared" si="225"/>
        <v/>
      </c>
      <c r="G1465" s="44"/>
      <c r="H1465" s="43" t="str">
        <f t="shared" si="226"/>
        <v/>
      </c>
      <c r="I1465" s="43" t="str">
        <f t="shared" si="227"/>
        <v/>
      </c>
      <c r="J1465" s="45" t="str">
        <f t="shared" si="228"/>
        <v/>
      </c>
      <c r="K1465" s="43" t="str">
        <f t="shared" si="229"/>
        <v/>
      </c>
      <c r="L1465" s="43" t="str">
        <f>IF(A1465="","",SUM($K$36:K1465))</f>
        <v/>
      </c>
    </row>
    <row r="1466" spans="1:12" x14ac:dyDescent="0.2">
      <c r="A1466" s="40" t="str">
        <f t="shared" si="220"/>
        <v/>
      </c>
      <c r="B1466" s="41" t="str">
        <f t="shared" si="221"/>
        <v/>
      </c>
      <c r="C1466" s="42" t="str">
        <f t="shared" si="222"/>
        <v/>
      </c>
      <c r="D1466" s="43" t="str">
        <f t="shared" si="223"/>
        <v/>
      </c>
      <c r="E1466" s="43" t="str">
        <f t="shared" si="224"/>
        <v/>
      </c>
      <c r="F1466" s="43" t="str">
        <f t="shared" si="225"/>
        <v/>
      </c>
      <c r="G1466" s="44"/>
      <c r="H1466" s="43" t="str">
        <f t="shared" si="226"/>
        <v/>
      </c>
      <c r="I1466" s="43" t="str">
        <f t="shared" si="227"/>
        <v/>
      </c>
      <c r="J1466" s="45" t="str">
        <f t="shared" si="228"/>
        <v/>
      </c>
      <c r="K1466" s="43" t="str">
        <f t="shared" si="229"/>
        <v/>
      </c>
      <c r="L1466" s="43" t="str">
        <f>IF(A1466="","",SUM($K$36:K1466))</f>
        <v/>
      </c>
    </row>
    <row r="1467" spans="1:12" x14ac:dyDescent="0.2">
      <c r="A1467" s="40" t="str">
        <f t="shared" si="220"/>
        <v/>
      </c>
      <c r="B1467" s="41" t="str">
        <f t="shared" si="221"/>
        <v/>
      </c>
      <c r="C1467" s="42" t="str">
        <f t="shared" si="222"/>
        <v/>
      </c>
      <c r="D1467" s="43" t="str">
        <f t="shared" si="223"/>
        <v/>
      </c>
      <c r="E1467" s="43" t="str">
        <f t="shared" si="224"/>
        <v/>
      </c>
      <c r="F1467" s="43" t="str">
        <f t="shared" si="225"/>
        <v/>
      </c>
      <c r="G1467" s="44"/>
      <c r="H1467" s="43" t="str">
        <f t="shared" si="226"/>
        <v/>
      </c>
      <c r="I1467" s="43" t="str">
        <f t="shared" si="227"/>
        <v/>
      </c>
      <c r="J1467" s="45" t="str">
        <f t="shared" si="228"/>
        <v/>
      </c>
      <c r="K1467" s="43" t="str">
        <f t="shared" si="229"/>
        <v/>
      </c>
      <c r="L1467" s="43" t="str">
        <f>IF(A1467="","",SUM($K$36:K1467))</f>
        <v/>
      </c>
    </row>
    <row r="1468" spans="1:12" x14ac:dyDescent="0.2">
      <c r="A1468" s="40" t="str">
        <f t="shared" si="220"/>
        <v/>
      </c>
      <c r="B1468" s="41" t="str">
        <f t="shared" si="221"/>
        <v/>
      </c>
      <c r="C1468" s="42" t="str">
        <f t="shared" si="222"/>
        <v/>
      </c>
      <c r="D1468" s="43" t="str">
        <f t="shared" si="223"/>
        <v/>
      </c>
      <c r="E1468" s="43" t="str">
        <f t="shared" si="224"/>
        <v/>
      </c>
      <c r="F1468" s="43" t="str">
        <f t="shared" si="225"/>
        <v/>
      </c>
      <c r="G1468" s="44"/>
      <c r="H1468" s="43" t="str">
        <f t="shared" si="226"/>
        <v/>
      </c>
      <c r="I1468" s="43" t="str">
        <f t="shared" si="227"/>
        <v/>
      </c>
      <c r="J1468" s="45" t="str">
        <f t="shared" si="228"/>
        <v/>
      </c>
      <c r="K1468" s="43" t="str">
        <f t="shared" si="229"/>
        <v/>
      </c>
      <c r="L1468" s="43" t="str">
        <f>IF(A1468="","",SUM($K$36:K1468))</f>
        <v/>
      </c>
    </row>
    <row r="1469" spans="1:12" x14ac:dyDescent="0.2">
      <c r="A1469" s="40" t="str">
        <f t="shared" si="220"/>
        <v/>
      </c>
      <c r="B1469" s="41" t="str">
        <f t="shared" si="221"/>
        <v/>
      </c>
      <c r="C1469" s="42" t="str">
        <f t="shared" si="222"/>
        <v/>
      </c>
      <c r="D1469" s="43" t="str">
        <f t="shared" si="223"/>
        <v/>
      </c>
      <c r="E1469" s="43" t="str">
        <f t="shared" si="224"/>
        <v/>
      </c>
      <c r="F1469" s="43" t="str">
        <f t="shared" si="225"/>
        <v/>
      </c>
      <c r="G1469" s="44"/>
      <c r="H1469" s="43" t="str">
        <f t="shared" si="226"/>
        <v/>
      </c>
      <c r="I1469" s="43" t="str">
        <f t="shared" si="227"/>
        <v/>
      </c>
      <c r="J1469" s="45" t="str">
        <f t="shared" si="228"/>
        <v/>
      </c>
      <c r="K1469" s="43" t="str">
        <f t="shared" si="229"/>
        <v/>
      </c>
      <c r="L1469" s="43" t="str">
        <f>IF(A1469="","",SUM($K$36:K1469))</f>
        <v/>
      </c>
    </row>
    <row r="1470" spans="1:12" x14ac:dyDescent="0.2">
      <c r="A1470" s="40" t="str">
        <f t="shared" si="220"/>
        <v/>
      </c>
      <c r="B1470" s="41" t="str">
        <f t="shared" si="221"/>
        <v/>
      </c>
      <c r="C1470" s="42" t="str">
        <f t="shared" si="222"/>
        <v/>
      </c>
      <c r="D1470" s="43" t="str">
        <f t="shared" si="223"/>
        <v/>
      </c>
      <c r="E1470" s="43" t="str">
        <f t="shared" si="224"/>
        <v/>
      </c>
      <c r="F1470" s="43" t="str">
        <f t="shared" si="225"/>
        <v/>
      </c>
      <c r="G1470" s="44"/>
      <c r="H1470" s="43" t="str">
        <f t="shared" si="226"/>
        <v/>
      </c>
      <c r="I1470" s="43" t="str">
        <f t="shared" si="227"/>
        <v/>
      </c>
      <c r="J1470" s="45" t="str">
        <f t="shared" si="228"/>
        <v/>
      </c>
      <c r="K1470" s="43" t="str">
        <f t="shared" si="229"/>
        <v/>
      </c>
      <c r="L1470" s="43" t="str">
        <f>IF(A1470="","",SUM($K$36:K1470))</f>
        <v/>
      </c>
    </row>
    <row r="1471" spans="1:12" x14ac:dyDescent="0.2">
      <c r="A1471" s="40" t="str">
        <f t="shared" si="220"/>
        <v/>
      </c>
      <c r="B1471" s="41" t="str">
        <f t="shared" si="221"/>
        <v/>
      </c>
      <c r="C1471" s="42" t="str">
        <f t="shared" si="222"/>
        <v/>
      </c>
      <c r="D1471" s="43" t="str">
        <f t="shared" si="223"/>
        <v/>
      </c>
      <c r="E1471" s="43" t="str">
        <f t="shared" si="224"/>
        <v/>
      </c>
      <c r="F1471" s="43" t="str">
        <f t="shared" si="225"/>
        <v/>
      </c>
      <c r="G1471" s="44"/>
      <c r="H1471" s="43" t="str">
        <f t="shared" si="226"/>
        <v/>
      </c>
      <c r="I1471" s="43" t="str">
        <f t="shared" si="227"/>
        <v/>
      </c>
      <c r="J1471" s="45" t="str">
        <f t="shared" si="228"/>
        <v/>
      </c>
      <c r="K1471" s="43" t="str">
        <f t="shared" si="229"/>
        <v/>
      </c>
      <c r="L1471" s="43" t="str">
        <f>IF(A1471="","",SUM($K$36:K1471))</f>
        <v/>
      </c>
    </row>
    <row r="1472" spans="1:12" x14ac:dyDescent="0.2">
      <c r="A1472" s="40" t="str">
        <f t="shared" si="220"/>
        <v/>
      </c>
      <c r="B1472" s="41" t="str">
        <f t="shared" si="221"/>
        <v/>
      </c>
      <c r="C1472" s="42" t="str">
        <f t="shared" si="222"/>
        <v/>
      </c>
      <c r="D1472" s="43" t="str">
        <f t="shared" si="223"/>
        <v/>
      </c>
      <c r="E1472" s="43" t="str">
        <f t="shared" si="224"/>
        <v/>
      </c>
      <c r="F1472" s="43" t="str">
        <f t="shared" si="225"/>
        <v/>
      </c>
      <c r="G1472" s="44"/>
      <c r="H1472" s="43" t="str">
        <f t="shared" si="226"/>
        <v/>
      </c>
      <c r="I1472" s="43" t="str">
        <f t="shared" si="227"/>
        <v/>
      </c>
      <c r="J1472" s="45" t="str">
        <f t="shared" si="228"/>
        <v/>
      </c>
      <c r="K1472" s="43" t="str">
        <f t="shared" si="229"/>
        <v/>
      </c>
      <c r="L1472" s="43" t="str">
        <f>IF(A1472="","",SUM($K$36:K1472))</f>
        <v/>
      </c>
    </row>
    <row r="1473" spans="1:12" x14ac:dyDescent="0.2">
      <c r="A1473" s="40" t="str">
        <f t="shared" si="220"/>
        <v/>
      </c>
      <c r="B1473" s="41" t="str">
        <f t="shared" si="221"/>
        <v/>
      </c>
      <c r="C1473" s="42" t="str">
        <f t="shared" si="222"/>
        <v/>
      </c>
      <c r="D1473" s="43" t="str">
        <f t="shared" si="223"/>
        <v/>
      </c>
      <c r="E1473" s="43" t="str">
        <f t="shared" si="224"/>
        <v/>
      </c>
      <c r="F1473" s="43" t="str">
        <f t="shared" si="225"/>
        <v/>
      </c>
      <c r="G1473" s="44"/>
      <c r="H1473" s="43" t="str">
        <f t="shared" si="226"/>
        <v/>
      </c>
      <c r="I1473" s="43" t="str">
        <f t="shared" si="227"/>
        <v/>
      </c>
      <c r="J1473" s="45" t="str">
        <f t="shared" si="228"/>
        <v/>
      </c>
      <c r="K1473" s="43" t="str">
        <f t="shared" si="229"/>
        <v/>
      </c>
      <c r="L1473" s="43" t="str">
        <f>IF(A1473="","",SUM($K$36:K1473))</f>
        <v/>
      </c>
    </row>
    <row r="1474" spans="1:12" x14ac:dyDescent="0.2">
      <c r="A1474" s="40" t="str">
        <f t="shared" si="220"/>
        <v/>
      </c>
      <c r="B1474" s="41" t="str">
        <f t="shared" si="221"/>
        <v/>
      </c>
      <c r="C1474" s="42" t="str">
        <f t="shared" si="222"/>
        <v/>
      </c>
      <c r="D1474" s="43" t="str">
        <f t="shared" si="223"/>
        <v/>
      </c>
      <c r="E1474" s="43" t="str">
        <f t="shared" si="224"/>
        <v/>
      </c>
      <c r="F1474" s="43" t="str">
        <f t="shared" si="225"/>
        <v/>
      </c>
      <c r="G1474" s="44"/>
      <c r="H1474" s="43" t="str">
        <f t="shared" si="226"/>
        <v/>
      </c>
      <c r="I1474" s="43" t="str">
        <f t="shared" si="227"/>
        <v/>
      </c>
      <c r="J1474" s="45" t="str">
        <f t="shared" si="228"/>
        <v/>
      </c>
      <c r="K1474" s="43" t="str">
        <f t="shared" si="229"/>
        <v/>
      </c>
      <c r="L1474" s="43" t="str">
        <f>IF(A1474="","",SUM($K$36:K1474))</f>
        <v/>
      </c>
    </row>
    <row r="1475" spans="1:12" x14ac:dyDescent="0.2">
      <c r="A1475" s="40" t="str">
        <f t="shared" si="220"/>
        <v/>
      </c>
      <c r="B1475" s="41" t="str">
        <f t="shared" si="221"/>
        <v/>
      </c>
      <c r="C1475" s="42" t="str">
        <f t="shared" si="222"/>
        <v/>
      </c>
      <c r="D1475" s="43" t="str">
        <f t="shared" si="223"/>
        <v/>
      </c>
      <c r="E1475" s="43" t="str">
        <f t="shared" si="224"/>
        <v/>
      </c>
      <c r="F1475" s="43" t="str">
        <f t="shared" si="225"/>
        <v/>
      </c>
      <c r="G1475" s="44"/>
      <c r="H1475" s="43" t="str">
        <f t="shared" si="226"/>
        <v/>
      </c>
      <c r="I1475" s="43" t="str">
        <f t="shared" si="227"/>
        <v/>
      </c>
      <c r="J1475" s="45" t="str">
        <f t="shared" si="228"/>
        <v/>
      </c>
      <c r="K1475" s="43" t="str">
        <f t="shared" si="229"/>
        <v/>
      </c>
      <c r="L1475" s="43" t="str">
        <f>IF(A1475="","",SUM($K$36:K1475))</f>
        <v/>
      </c>
    </row>
    <row r="1476" spans="1:12" x14ac:dyDescent="0.2">
      <c r="A1476" s="40" t="str">
        <f t="shared" si="220"/>
        <v/>
      </c>
      <c r="B1476" s="41" t="str">
        <f t="shared" si="221"/>
        <v/>
      </c>
      <c r="C1476" s="42" t="str">
        <f t="shared" si="222"/>
        <v/>
      </c>
      <c r="D1476" s="43" t="str">
        <f t="shared" si="223"/>
        <v/>
      </c>
      <c r="E1476" s="43" t="str">
        <f t="shared" si="224"/>
        <v/>
      </c>
      <c r="F1476" s="43" t="str">
        <f t="shared" si="225"/>
        <v/>
      </c>
      <c r="G1476" s="44"/>
      <c r="H1476" s="43" t="str">
        <f t="shared" si="226"/>
        <v/>
      </c>
      <c r="I1476" s="43" t="str">
        <f t="shared" si="227"/>
        <v/>
      </c>
      <c r="J1476" s="45" t="str">
        <f t="shared" si="228"/>
        <v/>
      </c>
      <c r="K1476" s="43" t="str">
        <f t="shared" si="229"/>
        <v/>
      </c>
      <c r="L1476" s="43" t="str">
        <f>IF(A1476="","",SUM($K$36:K1476))</f>
        <v/>
      </c>
    </row>
    <row r="1477" spans="1:12" x14ac:dyDescent="0.2">
      <c r="A1477" s="40" t="str">
        <f t="shared" si="220"/>
        <v/>
      </c>
      <c r="B1477" s="41" t="str">
        <f t="shared" si="221"/>
        <v/>
      </c>
      <c r="C1477" s="42" t="str">
        <f t="shared" si="222"/>
        <v/>
      </c>
      <c r="D1477" s="43" t="str">
        <f t="shared" si="223"/>
        <v/>
      </c>
      <c r="E1477" s="43" t="str">
        <f t="shared" si="224"/>
        <v/>
      </c>
      <c r="F1477" s="43" t="str">
        <f t="shared" si="225"/>
        <v/>
      </c>
      <c r="G1477" s="44"/>
      <c r="H1477" s="43" t="str">
        <f t="shared" si="226"/>
        <v/>
      </c>
      <c r="I1477" s="43" t="str">
        <f t="shared" si="227"/>
        <v/>
      </c>
      <c r="J1477" s="45" t="str">
        <f t="shared" si="228"/>
        <v/>
      </c>
      <c r="K1477" s="43" t="str">
        <f t="shared" si="229"/>
        <v/>
      </c>
      <c r="L1477" s="43" t="str">
        <f>IF(A1477="","",SUM($K$36:K1477))</f>
        <v/>
      </c>
    </row>
    <row r="1478" spans="1:12" x14ac:dyDescent="0.2">
      <c r="A1478" s="40" t="str">
        <f t="shared" si="220"/>
        <v/>
      </c>
      <c r="B1478" s="41" t="str">
        <f t="shared" si="221"/>
        <v/>
      </c>
      <c r="C1478" s="42" t="str">
        <f t="shared" si="222"/>
        <v/>
      </c>
      <c r="D1478" s="43" t="str">
        <f t="shared" si="223"/>
        <v/>
      </c>
      <c r="E1478" s="43" t="str">
        <f t="shared" si="224"/>
        <v/>
      </c>
      <c r="F1478" s="43" t="str">
        <f t="shared" si="225"/>
        <v/>
      </c>
      <c r="G1478" s="44"/>
      <c r="H1478" s="43" t="str">
        <f t="shared" si="226"/>
        <v/>
      </c>
      <c r="I1478" s="43" t="str">
        <f t="shared" si="227"/>
        <v/>
      </c>
      <c r="J1478" s="45" t="str">
        <f t="shared" si="228"/>
        <v/>
      </c>
      <c r="K1478" s="43" t="str">
        <f t="shared" si="229"/>
        <v/>
      </c>
      <c r="L1478" s="43" t="str">
        <f>IF(A1478="","",SUM($K$36:K1478))</f>
        <v/>
      </c>
    </row>
    <row r="1479" spans="1:12" x14ac:dyDescent="0.2">
      <c r="A1479" s="40" t="str">
        <f t="shared" si="220"/>
        <v/>
      </c>
      <c r="B1479" s="41" t="str">
        <f t="shared" si="221"/>
        <v/>
      </c>
      <c r="C1479" s="42" t="str">
        <f t="shared" si="222"/>
        <v/>
      </c>
      <c r="D1479" s="43" t="str">
        <f t="shared" si="223"/>
        <v/>
      </c>
      <c r="E1479" s="43" t="str">
        <f t="shared" si="224"/>
        <v/>
      </c>
      <c r="F1479" s="43" t="str">
        <f t="shared" si="225"/>
        <v/>
      </c>
      <c r="G1479" s="44"/>
      <c r="H1479" s="43" t="str">
        <f t="shared" si="226"/>
        <v/>
      </c>
      <c r="I1479" s="43" t="str">
        <f t="shared" si="227"/>
        <v/>
      </c>
      <c r="J1479" s="45" t="str">
        <f t="shared" si="228"/>
        <v/>
      </c>
      <c r="K1479" s="43" t="str">
        <f t="shared" si="229"/>
        <v/>
      </c>
      <c r="L1479" s="43" t="str">
        <f>IF(A1479="","",SUM($K$36:K1479))</f>
        <v/>
      </c>
    </row>
    <row r="1480" spans="1:12" x14ac:dyDescent="0.2">
      <c r="A1480" s="40" t="str">
        <f t="shared" si="220"/>
        <v/>
      </c>
      <c r="B1480" s="41" t="str">
        <f t="shared" si="221"/>
        <v/>
      </c>
      <c r="C1480" s="42" t="str">
        <f t="shared" si="222"/>
        <v/>
      </c>
      <c r="D1480" s="43" t="str">
        <f t="shared" si="223"/>
        <v/>
      </c>
      <c r="E1480" s="43" t="str">
        <f t="shared" si="224"/>
        <v/>
      </c>
      <c r="F1480" s="43" t="str">
        <f t="shared" si="225"/>
        <v/>
      </c>
      <c r="G1480" s="44"/>
      <c r="H1480" s="43" t="str">
        <f t="shared" si="226"/>
        <v/>
      </c>
      <c r="I1480" s="43" t="str">
        <f t="shared" si="227"/>
        <v/>
      </c>
      <c r="J1480" s="45" t="str">
        <f t="shared" si="228"/>
        <v/>
      </c>
      <c r="K1480" s="43" t="str">
        <f t="shared" si="229"/>
        <v/>
      </c>
      <c r="L1480" s="43" t="str">
        <f>IF(A1480="","",SUM($K$36:K1480))</f>
        <v/>
      </c>
    </row>
    <row r="1481" spans="1:12" x14ac:dyDescent="0.2">
      <c r="A1481" s="40" t="str">
        <f t="shared" si="220"/>
        <v/>
      </c>
      <c r="B1481" s="41" t="str">
        <f t="shared" si="221"/>
        <v/>
      </c>
      <c r="C1481" s="42" t="str">
        <f t="shared" si="222"/>
        <v/>
      </c>
      <c r="D1481" s="43" t="str">
        <f t="shared" si="223"/>
        <v/>
      </c>
      <c r="E1481" s="43" t="str">
        <f t="shared" si="224"/>
        <v/>
      </c>
      <c r="F1481" s="43" t="str">
        <f t="shared" si="225"/>
        <v/>
      </c>
      <c r="G1481" s="44"/>
      <c r="H1481" s="43" t="str">
        <f t="shared" si="226"/>
        <v/>
      </c>
      <c r="I1481" s="43" t="str">
        <f t="shared" si="227"/>
        <v/>
      </c>
      <c r="J1481" s="45" t="str">
        <f t="shared" si="228"/>
        <v/>
      </c>
      <c r="K1481" s="43" t="str">
        <f t="shared" si="229"/>
        <v/>
      </c>
      <c r="L1481" s="43" t="str">
        <f>IF(A1481="","",SUM($K$36:K1481))</f>
        <v/>
      </c>
    </row>
    <row r="1482" spans="1:12" x14ac:dyDescent="0.2">
      <c r="A1482" s="40" t="str">
        <f t="shared" si="220"/>
        <v/>
      </c>
      <c r="B1482" s="41" t="str">
        <f t="shared" si="221"/>
        <v/>
      </c>
      <c r="C1482" s="42" t="str">
        <f t="shared" si="222"/>
        <v/>
      </c>
      <c r="D1482" s="43" t="str">
        <f t="shared" si="223"/>
        <v/>
      </c>
      <c r="E1482" s="43" t="str">
        <f t="shared" si="224"/>
        <v/>
      </c>
      <c r="F1482" s="43" t="str">
        <f t="shared" si="225"/>
        <v/>
      </c>
      <c r="G1482" s="44"/>
      <c r="H1482" s="43" t="str">
        <f t="shared" si="226"/>
        <v/>
      </c>
      <c r="I1482" s="43" t="str">
        <f t="shared" si="227"/>
        <v/>
      </c>
      <c r="J1482" s="45" t="str">
        <f t="shared" si="228"/>
        <v/>
      </c>
      <c r="K1482" s="43" t="str">
        <f t="shared" si="229"/>
        <v/>
      </c>
      <c r="L1482" s="43" t="str">
        <f>IF(A1482="","",SUM($K$36:K1482))</f>
        <v/>
      </c>
    </row>
    <row r="1483" spans="1:12" x14ac:dyDescent="0.2">
      <c r="A1483" s="40" t="str">
        <f t="shared" si="220"/>
        <v/>
      </c>
      <c r="B1483" s="41" t="str">
        <f t="shared" si="221"/>
        <v/>
      </c>
      <c r="C1483" s="42" t="str">
        <f t="shared" si="222"/>
        <v/>
      </c>
      <c r="D1483" s="43" t="str">
        <f t="shared" si="223"/>
        <v/>
      </c>
      <c r="E1483" s="43" t="str">
        <f t="shared" si="224"/>
        <v/>
      </c>
      <c r="F1483" s="43" t="str">
        <f t="shared" si="225"/>
        <v/>
      </c>
      <c r="G1483" s="44"/>
      <c r="H1483" s="43" t="str">
        <f t="shared" si="226"/>
        <v/>
      </c>
      <c r="I1483" s="43" t="str">
        <f t="shared" si="227"/>
        <v/>
      </c>
      <c r="J1483" s="45" t="str">
        <f t="shared" si="228"/>
        <v/>
      </c>
      <c r="K1483" s="43" t="str">
        <f t="shared" si="229"/>
        <v/>
      </c>
      <c r="L1483" s="43" t="str">
        <f>IF(A1483="","",SUM($K$36:K1483))</f>
        <v/>
      </c>
    </row>
    <row r="1484" spans="1:12" x14ac:dyDescent="0.2">
      <c r="A1484" s="40" t="str">
        <f t="shared" si="220"/>
        <v/>
      </c>
      <c r="B1484" s="41" t="str">
        <f t="shared" si="221"/>
        <v/>
      </c>
      <c r="C1484" s="42" t="str">
        <f t="shared" si="222"/>
        <v/>
      </c>
      <c r="D1484" s="43" t="str">
        <f t="shared" si="223"/>
        <v/>
      </c>
      <c r="E1484" s="43" t="str">
        <f t="shared" si="224"/>
        <v/>
      </c>
      <c r="F1484" s="43" t="str">
        <f t="shared" si="225"/>
        <v/>
      </c>
      <c r="G1484" s="44"/>
      <c r="H1484" s="43" t="str">
        <f t="shared" si="226"/>
        <v/>
      </c>
      <c r="I1484" s="43" t="str">
        <f t="shared" si="227"/>
        <v/>
      </c>
      <c r="J1484" s="45" t="str">
        <f t="shared" si="228"/>
        <v/>
      </c>
      <c r="K1484" s="43" t="str">
        <f t="shared" si="229"/>
        <v/>
      </c>
      <c r="L1484" s="43" t="str">
        <f>IF(A1484="","",SUM($K$36:K1484))</f>
        <v/>
      </c>
    </row>
    <row r="1485" spans="1:12" x14ac:dyDescent="0.2">
      <c r="A1485" s="40" t="str">
        <f t="shared" si="220"/>
        <v/>
      </c>
      <c r="B1485" s="41" t="str">
        <f t="shared" si="221"/>
        <v/>
      </c>
      <c r="C1485" s="42" t="str">
        <f t="shared" si="222"/>
        <v/>
      </c>
      <c r="D1485" s="43" t="str">
        <f t="shared" si="223"/>
        <v/>
      </c>
      <c r="E1485" s="43" t="str">
        <f t="shared" si="224"/>
        <v/>
      </c>
      <c r="F1485" s="43" t="str">
        <f t="shared" si="225"/>
        <v/>
      </c>
      <c r="G1485" s="44"/>
      <c r="H1485" s="43" t="str">
        <f t="shared" si="226"/>
        <v/>
      </c>
      <c r="I1485" s="43" t="str">
        <f t="shared" si="227"/>
        <v/>
      </c>
      <c r="J1485" s="45" t="str">
        <f t="shared" si="228"/>
        <v/>
      </c>
      <c r="K1485" s="43" t="str">
        <f t="shared" si="229"/>
        <v/>
      </c>
      <c r="L1485" s="43" t="str">
        <f>IF(A1485="","",SUM($K$36:K1485))</f>
        <v/>
      </c>
    </row>
    <row r="1486" spans="1:12" x14ac:dyDescent="0.2">
      <c r="A1486" s="40" t="str">
        <f t="shared" si="220"/>
        <v/>
      </c>
      <c r="B1486" s="41" t="str">
        <f t="shared" si="221"/>
        <v/>
      </c>
      <c r="C1486" s="42" t="str">
        <f t="shared" si="222"/>
        <v/>
      </c>
      <c r="D1486" s="43" t="str">
        <f t="shared" si="223"/>
        <v/>
      </c>
      <c r="E1486" s="43" t="str">
        <f t="shared" si="224"/>
        <v/>
      </c>
      <c r="F1486" s="43" t="str">
        <f t="shared" si="225"/>
        <v/>
      </c>
      <c r="G1486" s="44"/>
      <c r="H1486" s="43" t="str">
        <f t="shared" si="226"/>
        <v/>
      </c>
      <c r="I1486" s="43" t="str">
        <f t="shared" si="227"/>
        <v/>
      </c>
      <c r="J1486" s="45" t="str">
        <f t="shared" si="228"/>
        <v/>
      </c>
      <c r="K1486" s="43" t="str">
        <f t="shared" si="229"/>
        <v/>
      </c>
      <c r="L1486" s="43" t="str">
        <f>IF(A1486="","",SUM($K$36:K1486))</f>
        <v/>
      </c>
    </row>
    <row r="1487" spans="1:12" x14ac:dyDescent="0.2">
      <c r="A1487" s="40" t="str">
        <f t="shared" si="220"/>
        <v/>
      </c>
      <c r="B1487" s="41" t="str">
        <f t="shared" si="221"/>
        <v/>
      </c>
      <c r="C1487" s="42" t="str">
        <f t="shared" si="222"/>
        <v/>
      </c>
      <c r="D1487" s="43" t="str">
        <f t="shared" si="223"/>
        <v/>
      </c>
      <c r="E1487" s="43" t="str">
        <f t="shared" si="224"/>
        <v/>
      </c>
      <c r="F1487" s="43" t="str">
        <f t="shared" si="225"/>
        <v/>
      </c>
      <c r="G1487" s="44"/>
      <c r="H1487" s="43" t="str">
        <f t="shared" si="226"/>
        <v/>
      </c>
      <c r="I1487" s="43" t="str">
        <f t="shared" si="227"/>
        <v/>
      </c>
      <c r="J1487" s="45" t="str">
        <f t="shared" si="228"/>
        <v/>
      </c>
      <c r="K1487" s="43" t="str">
        <f t="shared" si="229"/>
        <v/>
      </c>
      <c r="L1487" s="43" t="str">
        <f>IF(A1487="","",SUM($K$36:K1487))</f>
        <v/>
      </c>
    </row>
    <row r="1488" spans="1:12" x14ac:dyDescent="0.2">
      <c r="A1488" s="40" t="str">
        <f t="shared" si="220"/>
        <v/>
      </c>
      <c r="B1488" s="41" t="str">
        <f t="shared" si="221"/>
        <v/>
      </c>
      <c r="C1488" s="42" t="str">
        <f t="shared" si="222"/>
        <v/>
      </c>
      <c r="D1488" s="43" t="str">
        <f t="shared" si="223"/>
        <v/>
      </c>
      <c r="E1488" s="43" t="str">
        <f t="shared" si="224"/>
        <v/>
      </c>
      <c r="F1488" s="43" t="str">
        <f t="shared" si="225"/>
        <v/>
      </c>
      <c r="G1488" s="44"/>
      <c r="H1488" s="43" t="str">
        <f t="shared" si="226"/>
        <v/>
      </c>
      <c r="I1488" s="43" t="str">
        <f t="shared" si="227"/>
        <v/>
      </c>
      <c r="J1488" s="45" t="str">
        <f t="shared" si="228"/>
        <v/>
      </c>
      <c r="K1488" s="43" t="str">
        <f t="shared" si="229"/>
        <v/>
      </c>
      <c r="L1488" s="43" t="str">
        <f>IF(A1488="","",SUM($K$36:K1488))</f>
        <v/>
      </c>
    </row>
    <row r="1489" spans="1:12" x14ac:dyDescent="0.2">
      <c r="A1489" s="40" t="str">
        <f t="shared" si="220"/>
        <v/>
      </c>
      <c r="B1489" s="41" t="str">
        <f t="shared" si="221"/>
        <v/>
      </c>
      <c r="C1489" s="42" t="str">
        <f t="shared" si="222"/>
        <v/>
      </c>
      <c r="D1489" s="43" t="str">
        <f t="shared" si="223"/>
        <v/>
      </c>
      <c r="E1489" s="43" t="str">
        <f t="shared" si="224"/>
        <v/>
      </c>
      <c r="F1489" s="43" t="str">
        <f t="shared" si="225"/>
        <v/>
      </c>
      <c r="G1489" s="44"/>
      <c r="H1489" s="43" t="str">
        <f t="shared" si="226"/>
        <v/>
      </c>
      <c r="I1489" s="43" t="str">
        <f t="shared" si="227"/>
        <v/>
      </c>
      <c r="J1489" s="45" t="str">
        <f t="shared" si="228"/>
        <v/>
      </c>
      <c r="K1489" s="43" t="str">
        <f t="shared" si="229"/>
        <v/>
      </c>
      <c r="L1489" s="43" t="str">
        <f>IF(A1489="","",SUM($K$36:K1489))</f>
        <v/>
      </c>
    </row>
    <row r="1490" spans="1:12" x14ac:dyDescent="0.2">
      <c r="A1490" s="40" t="str">
        <f t="shared" si="220"/>
        <v/>
      </c>
      <c r="B1490" s="41" t="str">
        <f t="shared" si="221"/>
        <v/>
      </c>
      <c r="C1490" s="42" t="str">
        <f t="shared" si="222"/>
        <v/>
      </c>
      <c r="D1490" s="43" t="str">
        <f t="shared" si="223"/>
        <v/>
      </c>
      <c r="E1490" s="43" t="str">
        <f t="shared" si="224"/>
        <v/>
      </c>
      <c r="F1490" s="43" t="str">
        <f t="shared" si="225"/>
        <v/>
      </c>
      <c r="G1490" s="44"/>
      <c r="H1490" s="43" t="str">
        <f t="shared" si="226"/>
        <v/>
      </c>
      <c r="I1490" s="43" t="str">
        <f t="shared" si="227"/>
        <v/>
      </c>
      <c r="J1490" s="45" t="str">
        <f t="shared" si="228"/>
        <v/>
      </c>
      <c r="K1490" s="43" t="str">
        <f t="shared" si="229"/>
        <v/>
      </c>
      <c r="L1490" s="43" t="str">
        <f>IF(A1490="","",SUM($K$36:K1490))</f>
        <v/>
      </c>
    </row>
    <row r="1491" spans="1:12" x14ac:dyDescent="0.2">
      <c r="A1491" s="40" t="str">
        <f t="shared" si="220"/>
        <v/>
      </c>
      <c r="B1491" s="41" t="str">
        <f t="shared" si="221"/>
        <v/>
      </c>
      <c r="C1491" s="42" t="str">
        <f t="shared" si="222"/>
        <v/>
      </c>
      <c r="D1491" s="43" t="str">
        <f t="shared" si="223"/>
        <v/>
      </c>
      <c r="E1491" s="43" t="str">
        <f t="shared" si="224"/>
        <v/>
      </c>
      <c r="F1491" s="43" t="str">
        <f t="shared" si="225"/>
        <v/>
      </c>
      <c r="G1491" s="44"/>
      <c r="H1491" s="43" t="str">
        <f t="shared" si="226"/>
        <v/>
      </c>
      <c r="I1491" s="43" t="str">
        <f t="shared" si="227"/>
        <v/>
      </c>
      <c r="J1491" s="45" t="str">
        <f t="shared" si="228"/>
        <v/>
      </c>
      <c r="K1491" s="43" t="str">
        <f t="shared" si="229"/>
        <v/>
      </c>
      <c r="L1491" s="43" t="str">
        <f>IF(A1491="","",SUM($K$36:K1491))</f>
        <v/>
      </c>
    </row>
    <row r="1492" spans="1:12" x14ac:dyDescent="0.2">
      <c r="A1492" s="40" t="str">
        <f t="shared" si="220"/>
        <v/>
      </c>
      <c r="B1492" s="41" t="str">
        <f t="shared" si="221"/>
        <v/>
      </c>
      <c r="C1492" s="42" t="str">
        <f t="shared" si="222"/>
        <v/>
      </c>
      <c r="D1492" s="43" t="str">
        <f t="shared" si="223"/>
        <v/>
      </c>
      <c r="E1492" s="43" t="str">
        <f t="shared" si="224"/>
        <v/>
      </c>
      <c r="F1492" s="43" t="str">
        <f t="shared" si="225"/>
        <v/>
      </c>
      <c r="G1492" s="44"/>
      <c r="H1492" s="43" t="str">
        <f t="shared" si="226"/>
        <v/>
      </c>
      <c r="I1492" s="43" t="str">
        <f t="shared" si="227"/>
        <v/>
      </c>
      <c r="J1492" s="45" t="str">
        <f t="shared" si="228"/>
        <v/>
      </c>
      <c r="K1492" s="43" t="str">
        <f t="shared" si="229"/>
        <v/>
      </c>
      <c r="L1492" s="43" t="str">
        <f>IF(A1492="","",SUM($K$36:K1492))</f>
        <v/>
      </c>
    </row>
    <row r="1493" spans="1:12" x14ac:dyDescent="0.2">
      <c r="A1493" s="40" t="str">
        <f t="shared" si="220"/>
        <v/>
      </c>
      <c r="B1493" s="41" t="str">
        <f t="shared" si="221"/>
        <v/>
      </c>
      <c r="C1493" s="42" t="str">
        <f t="shared" si="222"/>
        <v/>
      </c>
      <c r="D1493" s="43" t="str">
        <f t="shared" si="223"/>
        <v/>
      </c>
      <c r="E1493" s="43" t="str">
        <f t="shared" si="224"/>
        <v/>
      </c>
      <c r="F1493" s="43" t="str">
        <f t="shared" si="225"/>
        <v/>
      </c>
      <c r="G1493" s="44"/>
      <c r="H1493" s="43" t="str">
        <f t="shared" si="226"/>
        <v/>
      </c>
      <c r="I1493" s="43" t="str">
        <f t="shared" si="227"/>
        <v/>
      </c>
      <c r="J1493" s="45" t="str">
        <f t="shared" si="228"/>
        <v/>
      </c>
      <c r="K1493" s="43" t="str">
        <f t="shared" si="229"/>
        <v/>
      </c>
      <c r="L1493" s="43" t="str">
        <f>IF(A1493="","",SUM($K$36:K1493))</f>
        <v/>
      </c>
    </row>
    <row r="1494" spans="1:12" x14ac:dyDescent="0.2">
      <c r="A1494" s="40" t="str">
        <f t="shared" si="220"/>
        <v/>
      </c>
      <c r="B1494" s="41" t="str">
        <f t="shared" si="221"/>
        <v/>
      </c>
      <c r="C1494" s="42" t="str">
        <f t="shared" si="222"/>
        <v/>
      </c>
      <c r="D1494" s="43" t="str">
        <f t="shared" si="223"/>
        <v/>
      </c>
      <c r="E1494" s="43" t="str">
        <f t="shared" si="224"/>
        <v/>
      </c>
      <c r="F1494" s="43" t="str">
        <f t="shared" si="225"/>
        <v/>
      </c>
      <c r="G1494" s="44"/>
      <c r="H1494" s="43" t="str">
        <f t="shared" si="226"/>
        <v/>
      </c>
      <c r="I1494" s="43" t="str">
        <f t="shared" si="227"/>
        <v/>
      </c>
      <c r="J1494" s="45" t="str">
        <f t="shared" si="228"/>
        <v/>
      </c>
      <c r="K1494" s="43" t="str">
        <f t="shared" si="229"/>
        <v/>
      </c>
      <c r="L1494" s="43" t="str">
        <f>IF(A1494="","",SUM($K$36:K1494))</f>
        <v/>
      </c>
    </row>
    <row r="1495" spans="1:12" x14ac:dyDescent="0.2">
      <c r="A1495" s="40" t="str">
        <f t="shared" si="220"/>
        <v/>
      </c>
      <c r="B1495" s="41" t="str">
        <f t="shared" si="221"/>
        <v/>
      </c>
      <c r="C1495" s="42" t="str">
        <f t="shared" si="222"/>
        <v/>
      </c>
      <c r="D1495" s="43" t="str">
        <f t="shared" si="223"/>
        <v/>
      </c>
      <c r="E1495" s="43" t="str">
        <f t="shared" si="224"/>
        <v/>
      </c>
      <c r="F1495" s="43" t="str">
        <f t="shared" si="225"/>
        <v/>
      </c>
      <c r="G1495" s="44"/>
      <c r="H1495" s="43" t="str">
        <f t="shared" si="226"/>
        <v/>
      </c>
      <c r="I1495" s="43" t="str">
        <f t="shared" si="227"/>
        <v/>
      </c>
      <c r="J1495" s="45" t="str">
        <f t="shared" si="228"/>
        <v/>
      </c>
      <c r="K1495" s="43" t="str">
        <f t="shared" si="229"/>
        <v/>
      </c>
      <c r="L1495" s="43" t="str">
        <f>IF(A1495="","",SUM($K$36:K1495))</f>
        <v/>
      </c>
    </row>
    <row r="1496" spans="1:12" x14ac:dyDescent="0.2">
      <c r="A1496" s="40" t="str">
        <f t="shared" si="220"/>
        <v/>
      </c>
      <c r="B1496" s="41" t="str">
        <f t="shared" si="221"/>
        <v/>
      </c>
      <c r="C1496" s="42" t="str">
        <f t="shared" si="222"/>
        <v/>
      </c>
      <c r="D1496" s="43" t="str">
        <f t="shared" si="223"/>
        <v/>
      </c>
      <c r="E1496" s="43" t="str">
        <f t="shared" si="224"/>
        <v/>
      </c>
      <c r="F1496" s="43" t="str">
        <f t="shared" si="225"/>
        <v/>
      </c>
      <c r="G1496" s="44"/>
      <c r="H1496" s="43" t="str">
        <f t="shared" si="226"/>
        <v/>
      </c>
      <c r="I1496" s="43" t="str">
        <f t="shared" si="227"/>
        <v/>
      </c>
      <c r="J1496" s="45" t="str">
        <f t="shared" si="228"/>
        <v/>
      </c>
      <c r="K1496" s="43" t="str">
        <f t="shared" si="229"/>
        <v/>
      </c>
      <c r="L1496" s="43" t="str">
        <f>IF(A1496="","",SUM($K$36:K1496))</f>
        <v/>
      </c>
    </row>
    <row r="1497" spans="1:12" x14ac:dyDescent="0.2">
      <c r="A1497" s="40" t="str">
        <f t="shared" si="220"/>
        <v/>
      </c>
      <c r="B1497" s="41" t="str">
        <f t="shared" si="221"/>
        <v/>
      </c>
      <c r="C1497" s="42" t="str">
        <f t="shared" si="222"/>
        <v/>
      </c>
      <c r="D1497" s="43" t="str">
        <f t="shared" si="223"/>
        <v/>
      </c>
      <c r="E1497" s="43" t="str">
        <f t="shared" si="224"/>
        <v/>
      </c>
      <c r="F1497" s="43" t="str">
        <f t="shared" si="225"/>
        <v/>
      </c>
      <c r="G1497" s="44"/>
      <c r="H1497" s="43" t="str">
        <f t="shared" si="226"/>
        <v/>
      </c>
      <c r="I1497" s="43" t="str">
        <f t="shared" si="227"/>
        <v/>
      </c>
      <c r="J1497" s="45" t="str">
        <f t="shared" si="228"/>
        <v/>
      </c>
      <c r="K1497" s="43" t="str">
        <f t="shared" si="229"/>
        <v/>
      </c>
      <c r="L1497" s="43" t="str">
        <f>IF(A1497="","",SUM($K$36:K1497))</f>
        <v/>
      </c>
    </row>
    <row r="1498" spans="1:12" x14ac:dyDescent="0.2">
      <c r="A1498" s="40" t="str">
        <f t="shared" si="220"/>
        <v/>
      </c>
      <c r="B1498" s="41" t="str">
        <f t="shared" si="221"/>
        <v/>
      </c>
      <c r="C1498" s="42" t="str">
        <f t="shared" si="222"/>
        <v/>
      </c>
      <c r="D1498" s="43" t="str">
        <f t="shared" si="223"/>
        <v/>
      </c>
      <c r="E1498" s="43" t="str">
        <f t="shared" si="224"/>
        <v/>
      </c>
      <c r="F1498" s="43" t="str">
        <f t="shared" si="225"/>
        <v/>
      </c>
      <c r="G1498" s="44"/>
      <c r="H1498" s="43" t="str">
        <f t="shared" si="226"/>
        <v/>
      </c>
      <c r="I1498" s="43" t="str">
        <f t="shared" si="227"/>
        <v/>
      </c>
      <c r="J1498" s="45" t="str">
        <f t="shared" si="228"/>
        <v/>
      </c>
      <c r="K1498" s="43" t="str">
        <f t="shared" si="229"/>
        <v/>
      </c>
      <c r="L1498" s="43" t="str">
        <f>IF(A1498="","",SUM($K$36:K1498))</f>
        <v/>
      </c>
    </row>
    <row r="1499" spans="1:12" x14ac:dyDescent="0.2">
      <c r="A1499" s="40" t="str">
        <f t="shared" si="220"/>
        <v/>
      </c>
      <c r="B1499" s="41" t="str">
        <f t="shared" si="221"/>
        <v/>
      </c>
      <c r="C1499" s="42" t="str">
        <f t="shared" si="222"/>
        <v/>
      </c>
      <c r="D1499" s="43" t="str">
        <f t="shared" si="223"/>
        <v/>
      </c>
      <c r="E1499" s="43" t="str">
        <f t="shared" si="224"/>
        <v/>
      </c>
      <c r="F1499" s="43" t="str">
        <f t="shared" si="225"/>
        <v/>
      </c>
      <c r="G1499" s="44"/>
      <c r="H1499" s="43" t="str">
        <f t="shared" si="226"/>
        <v/>
      </c>
      <c r="I1499" s="43" t="str">
        <f t="shared" si="227"/>
        <v/>
      </c>
      <c r="J1499" s="45" t="str">
        <f t="shared" si="228"/>
        <v/>
      </c>
      <c r="K1499" s="43" t="str">
        <f t="shared" si="229"/>
        <v/>
      </c>
      <c r="L1499" s="43" t="str">
        <f>IF(A1499="","",SUM($K$36:K1499))</f>
        <v/>
      </c>
    </row>
    <row r="1500" spans="1:12" x14ac:dyDescent="0.2">
      <c r="A1500" s="40" t="str">
        <f t="shared" si="220"/>
        <v/>
      </c>
      <c r="B1500" s="41" t="str">
        <f t="shared" si="221"/>
        <v/>
      </c>
      <c r="C1500" s="42" t="str">
        <f t="shared" si="222"/>
        <v/>
      </c>
      <c r="D1500" s="43" t="str">
        <f t="shared" si="223"/>
        <v/>
      </c>
      <c r="E1500" s="43" t="str">
        <f t="shared" si="224"/>
        <v/>
      </c>
      <c r="F1500" s="43" t="str">
        <f t="shared" si="225"/>
        <v/>
      </c>
      <c r="G1500" s="44"/>
      <c r="H1500" s="43" t="str">
        <f t="shared" si="226"/>
        <v/>
      </c>
      <c r="I1500" s="43" t="str">
        <f t="shared" si="227"/>
        <v/>
      </c>
      <c r="J1500" s="45" t="str">
        <f t="shared" si="228"/>
        <v/>
      </c>
      <c r="K1500" s="43" t="str">
        <f t="shared" si="229"/>
        <v/>
      </c>
      <c r="L1500" s="43" t="str">
        <f>IF(A1500="","",SUM($K$36:K1500))</f>
        <v/>
      </c>
    </row>
    <row r="1501" spans="1:12" x14ac:dyDescent="0.2">
      <c r="A1501" s="40" t="str">
        <f t="shared" si="220"/>
        <v/>
      </c>
      <c r="B1501" s="41" t="str">
        <f t="shared" si="221"/>
        <v/>
      </c>
      <c r="C1501" s="42" t="str">
        <f t="shared" si="222"/>
        <v/>
      </c>
      <c r="D1501" s="43" t="str">
        <f t="shared" si="223"/>
        <v/>
      </c>
      <c r="E1501" s="43" t="str">
        <f t="shared" si="224"/>
        <v/>
      </c>
      <c r="F1501" s="43" t="str">
        <f t="shared" si="225"/>
        <v/>
      </c>
      <c r="G1501" s="44"/>
      <c r="H1501" s="43" t="str">
        <f t="shared" si="226"/>
        <v/>
      </c>
      <c r="I1501" s="43" t="str">
        <f t="shared" si="227"/>
        <v/>
      </c>
      <c r="J1501" s="45" t="str">
        <f t="shared" si="228"/>
        <v/>
      </c>
      <c r="K1501" s="43" t="str">
        <f t="shared" si="229"/>
        <v/>
      </c>
      <c r="L1501" s="43" t="str">
        <f>IF(A1501="","",SUM($K$36:K1501))</f>
        <v/>
      </c>
    </row>
    <row r="1502" spans="1:12" x14ac:dyDescent="0.2">
      <c r="A1502" s="40" t="str">
        <f t="shared" si="220"/>
        <v/>
      </c>
      <c r="B1502" s="41" t="str">
        <f t="shared" si="221"/>
        <v/>
      </c>
      <c r="C1502" s="42" t="str">
        <f t="shared" si="222"/>
        <v/>
      </c>
      <c r="D1502" s="43" t="str">
        <f t="shared" si="223"/>
        <v/>
      </c>
      <c r="E1502" s="43" t="str">
        <f t="shared" si="224"/>
        <v/>
      </c>
      <c r="F1502" s="43" t="str">
        <f t="shared" si="225"/>
        <v/>
      </c>
      <c r="G1502" s="44"/>
      <c r="H1502" s="43" t="str">
        <f t="shared" si="226"/>
        <v/>
      </c>
      <c r="I1502" s="43" t="str">
        <f t="shared" si="227"/>
        <v/>
      </c>
      <c r="J1502" s="45" t="str">
        <f t="shared" si="228"/>
        <v/>
      </c>
      <c r="K1502" s="43" t="str">
        <f t="shared" si="229"/>
        <v/>
      </c>
      <c r="L1502" s="43" t="str">
        <f>IF(A1502="","",SUM($K$36:K1502))</f>
        <v/>
      </c>
    </row>
    <row r="1503" spans="1:12" x14ac:dyDescent="0.2">
      <c r="A1503" s="40" t="str">
        <f t="shared" si="220"/>
        <v/>
      </c>
      <c r="B1503" s="41" t="str">
        <f t="shared" si="221"/>
        <v/>
      </c>
      <c r="C1503" s="42" t="str">
        <f t="shared" si="222"/>
        <v/>
      </c>
      <c r="D1503" s="43" t="str">
        <f t="shared" si="223"/>
        <v/>
      </c>
      <c r="E1503" s="43" t="str">
        <f t="shared" si="224"/>
        <v/>
      </c>
      <c r="F1503" s="43" t="str">
        <f t="shared" si="225"/>
        <v/>
      </c>
      <c r="G1503" s="44"/>
      <c r="H1503" s="43" t="str">
        <f t="shared" si="226"/>
        <v/>
      </c>
      <c r="I1503" s="43" t="str">
        <f t="shared" si="227"/>
        <v/>
      </c>
      <c r="J1503" s="45" t="str">
        <f t="shared" si="228"/>
        <v/>
      </c>
      <c r="K1503" s="43" t="str">
        <f t="shared" si="229"/>
        <v/>
      </c>
      <c r="L1503" s="43" t="str">
        <f>IF(A1503="","",SUM($K$36:K1503))</f>
        <v/>
      </c>
    </row>
    <row r="1504" spans="1:12" x14ac:dyDescent="0.2">
      <c r="A1504" s="40" t="str">
        <f t="shared" si="220"/>
        <v/>
      </c>
      <c r="B1504" s="41" t="str">
        <f t="shared" si="221"/>
        <v/>
      </c>
      <c r="C1504" s="42" t="str">
        <f t="shared" si="222"/>
        <v/>
      </c>
      <c r="D1504" s="43" t="str">
        <f t="shared" si="223"/>
        <v/>
      </c>
      <c r="E1504" s="43" t="str">
        <f t="shared" si="224"/>
        <v/>
      </c>
      <c r="F1504" s="43" t="str">
        <f t="shared" si="225"/>
        <v/>
      </c>
      <c r="G1504" s="44"/>
      <c r="H1504" s="43" t="str">
        <f t="shared" si="226"/>
        <v/>
      </c>
      <c r="I1504" s="43" t="str">
        <f t="shared" si="227"/>
        <v/>
      </c>
      <c r="J1504" s="45" t="str">
        <f t="shared" si="228"/>
        <v/>
      </c>
      <c r="K1504" s="43" t="str">
        <f t="shared" si="229"/>
        <v/>
      </c>
      <c r="L1504" s="43" t="str">
        <f>IF(A1504="","",SUM($K$36:K1504))</f>
        <v/>
      </c>
    </row>
    <row r="1505" spans="1:12" x14ac:dyDescent="0.2">
      <c r="A1505" s="40" t="str">
        <f t="shared" si="220"/>
        <v/>
      </c>
      <c r="B1505" s="41" t="str">
        <f t="shared" si="221"/>
        <v/>
      </c>
      <c r="C1505" s="42" t="str">
        <f t="shared" si="222"/>
        <v/>
      </c>
      <c r="D1505" s="43" t="str">
        <f t="shared" si="223"/>
        <v/>
      </c>
      <c r="E1505" s="43" t="str">
        <f t="shared" si="224"/>
        <v/>
      </c>
      <c r="F1505" s="43" t="str">
        <f t="shared" si="225"/>
        <v/>
      </c>
      <c r="G1505" s="44"/>
      <c r="H1505" s="43" t="str">
        <f t="shared" si="226"/>
        <v/>
      </c>
      <c r="I1505" s="43" t="str">
        <f t="shared" si="227"/>
        <v/>
      </c>
      <c r="J1505" s="45" t="str">
        <f t="shared" si="228"/>
        <v/>
      </c>
      <c r="K1505" s="43" t="str">
        <f t="shared" si="229"/>
        <v/>
      </c>
      <c r="L1505" s="43" t="str">
        <f>IF(A1505="","",SUM($K$36:K1505))</f>
        <v/>
      </c>
    </row>
    <row r="1506" spans="1:12" x14ac:dyDescent="0.2">
      <c r="A1506" s="40" t="str">
        <f t="shared" si="220"/>
        <v/>
      </c>
      <c r="B1506" s="41" t="str">
        <f t="shared" si="221"/>
        <v/>
      </c>
      <c r="C1506" s="42" t="str">
        <f t="shared" si="222"/>
        <v/>
      </c>
      <c r="D1506" s="43" t="str">
        <f t="shared" si="223"/>
        <v/>
      </c>
      <c r="E1506" s="43" t="str">
        <f t="shared" si="224"/>
        <v/>
      </c>
      <c r="F1506" s="43" t="str">
        <f t="shared" si="225"/>
        <v/>
      </c>
      <c r="G1506" s="44"/>
      <c r="H1506" s="43" t="str">
        <f t="shared" si="226"/>
        <v/>
      </c>
      <c r="I1506" s="43" t="str">
        <f t="shared" si="227"/>
        <v/>
      </c>
      <c r="J1506" s="45" t="str">
        <f t="shared" si="228"/>
        <v/>
      </c>
      <c r="K1506" s="43" t="str">
        <f t="shared" si="229"/>
        <v/>
      </c>
      <c r="L1506" s="43" t="str">
        <f>IF(A1506="","",SUM($K$36:K1506))</f>
        <v/>
      </c>
    </row>
    <row r="1507" spans="1:12" x14ac:dyDescent="0.2">
      <c r="A1507" s="40" t="str">
        <f t="shared" si="220"/>
        <v/>
      </c>
      <c r="B1507" s="41" t="str">
        <f t="shared" si="221"/>
        <v/>
      </c>
      <c r="C1507" s="42" t="str">
        <f t="shared" si="222"/>
        <v/>
      </c>
      <c r="D1507" s="43" t="str">
        <f t="shared" si="223"/>
        <v/>
      </c>
      <c r="E1507" s="43" t="str">
        <f t="shared" si="224"/>
        <v/>
      </c>
      <c r="F1507" s="43" t="str">
        <f t="shared" si="225"/>
        <v/>
      </c>
      <c r="G1507" s="44"/>
      <c r="H1507" s="43" t="str">
        <f t="shared" si="226"/>
        <v/>
      </c>
      <c r="I1507" s="43" t="str">
        <f t="shared" si="227"/>
        <v/>
      </c>
      <c r="J1507" s="45" t="str">
        <f t="shared" si="228"/>
        <v/>
      </c>
      <c r="K1507" s="43" t="str">
        <f t="shared" si="229"/>
        <v/>
      </c>
      <c r="L1507" s="43" t="str">
        <f>IF(A1507="","",SUM($K$36:K1507))</f>
        <v/>
      </c>
    </row>
    <row r="1508" spans="1:12" x14ac:dyDescent="0.2">
      <c r="A1508" s="40" t="str">
        <f t="shared" ref="A1508:A1571" si="230">IF(I1507="","",IF(OR(A1507&gt;=nper,ROUND(I1507,2)&lt;=0),"",A1507+1))</f>
        <v/>
      </c>
      <c r="B1508" s="41" t="str">
        <f t="shared" ref="B1508:B1571" si="231">IF(A1508="","",IF(OR(periods_per_year=26,periods_per_year=52),IF(periods_per_year=26,IF(A1508=1,fpdate,B1507+14),IF(periods_per_year=52,IF(A1508=1,fpdate,B1507+7),"n/a")),IF(periods_per_year=24,DATE(YEAR(fpdate),MONTH(fpdate)+(A1508-1)/2+IF(AND(DAY(fpdate)&gt;=15,MOD(A1508,2)=0),1,0),IF(MOD(A1508,2)=0,IF(DAY(fpdate)&gt;=15,DAY(fpdate)-14,DAY(fpdate)+14),DAY(fpdate))),IF(DAY(DATE(YEAR(fpdate),MONTH(fpdate)+A1508-1,DAY(fpdate)))&lt;&gt;DAY(fpdate),DATE(YEAR(fpdate),MONTH(fpdate)+A1508,0),DATE(YEAR(fpdate),MONTH(fpdate)+A1508-1,DAY(fpdate))))))</f>
        <v/>
      </c>
      <c r="C1508" s="42" t="str">
        <f t="shared" ref="C1508:C1571" si="232">IF(A1508="","",IF(variable,IF(A1508&lt;$L$6*periods_per_year,start_rate,IF($L$10&gt;=0,MIN($L$7,start_rate+$L$10*ROUNDUP((A1508-$L$6*periods_per_year)/$L$9,0)),MAX($L$8,start_rate+$L$10*ROUNDUP((A1508-$L$6*periods_per_year)/$L$9,0)))),start_rate))</f>
        <v/>
      </c>
      <c r="D1508" s="43" t="str">
        <f t="shared" ref="D1508:D1571" si="233">IF(A1508="","",ROUND((((1+C1508/CP)^(CP/periods_per_year))-1)*I1507,2))</f>
        <v/>
      </c>
      <c r="E1508" s="43" t="str">
        <f t="shared" ref="E1508:E1571" si="234">IF(A1508="","",IF(A1508=nper,I1507+D1508,MIN(I1507+D1508,IF(C1508=C1507,E1507,IF($D$10="Acc Bi-Weekly",ROUND((-PMT(((1+C1508/CP)^(CP/12))-1,(nper-A1508+1)*12/26,I1507))/2,2),IF($D$10="Acc Weekly",ROUND((-PMT(((1+C1508/CP)^(CP/12))-1,(nper-A1508+1)*12/52,I1507))/4,2),ROUND(-PMT(((1+C1508/CP)^(CP/periods_per_year))-1,nper-A1508+1,I1507),2)))))))</f>
        <v/>
      </c>
      <c r="F1508" s="43" t="str">
        <f t="shared" ref="F1508:F1571" si="235">IF(A1508="","",IF(I1507&lt;=E1508,0,IF(IF(MOD(A1508,int)=0,$D$20,0)+E1508&gt;=I1507+D1508,I1507+D1508-E1508,IF(MOD(A1508,int)=0,$D$20,0)+IF(IF(MOD(A1508,int)=0,$D$20,0)+IF(MOD(A1508-$D$23,periods_per_year)=0,$D$22,0)+E1508&lt;I1507+D1508,IF(MOD(A1508-$D$23,periods_per_year)=0,$D$22,0),I1507+D1508-IF(MOD(A1508,int)=0,$D$20,0)-E1508))))</f>
        <v/>
      </c>
      <c r="G1508" s="44"/>
      <c r="H1508" s="43" t="str">
        <f t="shared" ref="H1508:H1571" si="236">IF(A1508="","",E1508-D1508+G1508+IF(F1508="",0,F1508))</f>
        <v/>
      </c>
      <c r="I1508" s="43" t="str">
        <f t="shared" ref="I1508:I1571" si="237">IF(A1508="","",I1507-H1508)</f>
        <v/>
      </c>
      <c r="J1508" s="45" t="str">
        <f t="shared" ref="J1508:J1571" si="238">IF(A1508="","",IF(MOD(A1508,periods_per_year)=0,A1508/periods_per_year,""))</f>
        <v/>
      </c>
      <c r="K1508" s="43" t="str">
        <f t="shared" ref="K1508:K1571" si="239">IF(A1508="","",$L$28*D1508)</f>
        <v/>
      </c>
      <c r="L1508" s="43" t="str">
        <f>IF(A1508="","",SUM($K$36:K1508))</f>
        <v/>
      </c>
    </row>
    <row r="1509" spans="1:12" x14ac:dyDescent="0.2">
      <c r="A1509" s="40" t="str">
        <f t="shared" si="230"/>
        <v/>
      </c>
      <c r="B1509" s="41" t="str">
        <f t="shared" si="231"/>
        <v/>
      </c>
      <c r="C1509" s="42" t="str">
        <f t="shared" si="232"/>
        <v/>
      </c>
      <c r="D1509" s="43" t="str">
        <f t="shared" si="233"/>
        <v/>
      </c>
      <c r="E1509" s="43" t="str">
        <f t="shared" si="234"/>
        <v/>
      </c>
      <c r="F1509" s="43" t="str">
        <f t="shared" si="235"/>
        <v/>
      </c>
      <c r="G1509" s="44"/>
      <c r="H1509" s="43" t="str">
        <f t="shared" si="236"/>
        <v/>
      </c>
      <c r="I1509" s="43" t="str">
        <f t="shared" si="237"/>
        <v/>
      </c>
      <c r="J1509" s="45" t="str">
        <f t="shared" si="238"/>
        <v/>
      </c>
      <c r="K1509" s="43" t="str">
        <f t="shared" si="239"/>
        <v/>
      </c>
      <c r="L1509" s="43" t="str">
        <f>IF(A1509="","",SUM($K$36:K1509))</f>
        <v/>
      </c>
    </row>
    <row r="1510" spans="1:12" x14ac:dyDescent="0.2">
      <c r="A1510" s="40" t="str">
        <f t="shared" si="230"/>
        <v/>
      </c>
      <c r="B1510" s="41" t="str">
        <f t="shared" si="231"/>
        <v/>
      </c>
      <c r="C1510" s="42" t="str">
        <f t="shared" si="232"/>
        <v/>
      </c>
      <c r="D1510" s="43" t="str">
        <f t="shared" si="233"/>
        <v/>
      </c>
      <c r="E1510" s="43" t="str">
        <f t="shared" si="234"/>
        <v/>
      </c>
      <c r="F1510" s="43" t="str">
        <f t="shared" si="235"/>
        <v/>
      </c>
      <c r="G1510" s="44"/>
      <c r="H1510" s="43" t="str">
        <f t="shared" si="236"/>
        <v/>
      </c>
      <c r="I1510" s="43" t="str">
        <f t="shared" si="237"/>
        <v/>
      </c>
      <c r="J1510" s="45" t="str">
        <f t="shared" si="238"/>
        <v/>
      </c>
      <c r="K1510" s="43" t="str">
        <f t="shared" si="239"/>
        <v/>
      </c>
      <c r="L1510" s="43" t="str">
        <f>IF(A1510="","",SUM($K$36:K1510))</f>
        <v/>
      </c>
    </row>
    <row r="1511" spans="1:12" x14ac:dyDescent="0.2">
      <c r="A1511" s="40" t="str">
        <f t="shared" si="230"/>
        <v/>
      </c>
      <c r="B1511" s="41" t="str">
        <f t="shared" si="231"/>
        <v/>
      </c>
      <c r="C1511" s="42" t="str">
        <f t="shared" si="232"/>
        <v/>
      </c>
      <c r="D1511" s="43" t="str">
        <f t="shared" si="233"/>
        <v/>
      </c>
      <c r="E1511" s="43" t="str">
        <f t="shared" si="234"/>
        <v/>
      </c>
      <c r="F1511" s="43" t="str">
        <f t="shared" si="235"/>
        <v/>
      </c>
      <c r="G1511" s="44"/>
      <c r="H1511" s="43" t="str">
        <f t="shared" si="236"/>
        <v/>
      </c>
      <c r="I1511" s="43" t="str">
        <f t="shared" si="237"/>
        <v/>
      </c>
      <c r="J1511" s="45" t="str">
        <f t="shared" si="238"/>
        <v/>
      </c>
      <c r="K1511" s="43" t="str">
        <f t="shared" si="239"/>
        <v/>
      </c>
      <c r="L1511" s="43" t="str">
        <f>IF(A1511="","",SUM($K$36:K1511))</f>
        <v/>
      </c>
    </row>
    <row r="1512" spans="1:12" x14ac:dyDescent="0.2">
      <c r="A1512" s="40" t="str">
        <f t="shared" si="230"/>
        <v/>
      </c>
      <c r="B1512" s="41" t="str">
        <f t="shared" si="231"/>
        <v/>
      </c>
      <c r="C1512" s="42" t="str">
        <f t="shared" si="232"/>
        <v/>
      </c>
      <c r="D1512" s="43" t="str">
        <f t="shared" si="233"/>
        <v/>
      </c>
      <c r="E1512" s="43" t="str">
        <f t="shared" si="234"/>
        <v/>
      </c>
      <c r="F1512" s="43" t="str">
        <f t="shared" si="235"/>
        <v/>
      </c>
      <c r="G1512" s="44"/>
      <c r="H1512" s="43" t="str">
        <f t="shared" si="236"/>
        <v/>
      </c>
      <c r="I1512" s="43" t="str">
        <f t="shared" si="237"/>
        <v/>
      </c>
      <c r="J1512" s="45" t="str">
        <f t="shared" si="238"/>
        <v/>
      </c>
      <c r="K1512" s="43" t="str">
        <f t="shared" si="239"/>
        <v/>
      </c>
      <c r="L1512" s="43" t="str">
        <f>IF(A1512="","",SUM($K$36:K1512))</f>
        <v/>
      </c>
    </row>
    <row r="1513" spans="1:12" x14ac:dyDescent="0.2">
      <c r="A1513" s="40" t="str">
        <f t="shared" si="230"/>
        <v/>
      </c>
      <c r="B1513" s="41" t="str">
        <f t="shared" si="231"/>
        <v/>
      </c>
      <c r="C1513" s="42" t="str">
        <f t="shared" si="232"/>
        <v/>
      </c>
      <c r="D1513" s="43" t="str">
        <f t="shared" si="233"/>
        <v/>
      </c>
      <c r="E1513" s="43" t="str">
        <f t="shared" si="234"/>
        <v/>
      </c>
      <c r="F1513" s="43" t="str">
        <f t="shared" si="235"/>
        <v/>
      </c>
      <c r="G1513" s="44"/>
      <c r="H1513" s="43" t="str">
        <f t="shared" si="236"/>
        <v/>
      </c>
      <c r="I1513" s="43" t="str">
        <f t="shared" si="237"/>
        <v/>
      </c>
      <c r="J1513" s="45" t="str">
        <f t="shared" si="238"/>
        <v/>
      </c>
      <c r="K1513" s="43" t="str">
        <f t="shared" si="239"/>
        <v/>
      </c>
      <c r="L1513" s="43" t="str">
        <f>IF(A1513="","",SUM($K$36:K1513))</f>
        <v/>
      </c>
    </row>
    <row r="1514" spans="1:12" x14ac:dyDescent="0.2">
      <c r="A1514" s="40" t="str">
        <f t="shared" si="230"/>
        <v/>
      </c>
      <c r="B1514" s="41" t="str">
        <f t="shared" si="231"/>
        <v/>
      </c>
      <c r="C1514" s="42" t="str">
        <f t="shared" si="232"/>
        <v/>
      </c>
      <c r="D1514" s="43" t="str">
        <f t="shared" si="233"/>
        <v/>
      </c>
      <c r="E1514" s="43" t="str">
        <f t="shared" si="234"/>
        <v/>
      </c>
      <c r="F1514" s="43" t="str">
        <f t="shared" si="235"/>
        <v/>
      </c>
      <c r="G1514" s="44"/>
      <c r="H1514" s="43" t="str">
        <f t="shared" si="236"/>
        <v/>
      </c>
      <c r="I1514" s="43" t="str">
        <f t="shared" si="237"/>
        <v/>
      </c>
      <c r="J1514" s="45" t="str">
        <f t="shared" si="238"/>
        <v/>
      </c>
      <c r="K1514" s="43" t="str">
        <f t="shared" si="239"/>
        <v/>
      </c>
      <c r="L1514" s="43" t="str">
        <f>IF(A1514="","",SUM($K$36:K1514))</f>
        <v/>
      </c>
    </row>
    <row r="1515" spans="1:12" x14ac:dyDescent="0.2">
      <c r="A1515" s="40" t="str">
        <f t="shared" si="230"/>
        <v/>
      </c>
      <c r="B1515" s="41" t="str">
        <f t="shared" si="231"/>
        <v/>
      </c>
      <c r="C1515" s="42" t="str">
        <f t="shared" si="232"/>
        <v/>
      </c>
      <c r="D1515" s="43" t="str">
        <f t="shared" si="233"/>
        <v/>
      </c>
      <c r="E1515" s="43" t="str">
        <f t="shared" si="234"/>
        <v/>
      </c>
      <c r="F1515" s="43" t="str">
        <f t="shared" si="235"/>
        <v/>
      </c>
      <c r="G1515" s="44"/>
      <c r="H1515" s="43" t="str">
        <f t="shared" si="236"/>
        <v/>
      </c>
      <c r="I1515" s="43" t="str">
        <f t="shared" si="237"/>
        <v/>
      </c>
      <c r="J1515" s="45" t="str">
        <f t="shared" si="238"/>
        <v/>
      </c>
      <c r="K1515" s="43" t="str">
        <f t="shared" si="239"/>
        <v/>
      </c>
      <c r="L1515" s="43" t="str">
        <f>IF(A1515="","",SUM($K$36:K1515))</f>
        <v/>
      </c>
    </row>
    <row r="1516" spans="1:12" x14ac:dyDescent="0.2">
      <c r="A1516" s="40" t="str">
        <f t="shared" si="230"/>
        <v/>
      </c>
      <c r="B1516" s="41" t="str">
        <f t="shared" si="231"/>
        <v/>
      </c>
      <c r="C1516" s="42" t="str">
        <f t="shared" si="232"/>
        <v/>
      </c>
      <c r="D1516" s="43" t="str">
        <f t="shared" si="233"/>
        <v/>
      </c>
      <c r="E1516" s="43" t="str">
        <f t="shared" si="234"/>
        <v/>
      </c>
      <c r="F1516" s="43" t="str">
        <f t="shared" si="235"/>
        <v/>
      </c>
      <c r="G1516" s="44"/>
      <c r="H1516" s="43" t="str">
        <f t="shared" si="236"/>
        <v/>
      </c>
      <c r="I1516" s="43" t="str">
        <f t="shared" si="237"/>
        <v/>
      </c>
      <c r="J1516" s="45" t="str">
        <f t="shared" si="238"/>
        <v/>
      </c>
      <c r="K1516" s="43" t="str">
        <f t="shared" si="239"/>
        <v/>
      </c>
      <c r="L1516" s="43" t="str">
        <f>IF(A1516="","",SUM($K$36:K1516))</f>
        <v/>
      </c>
    </row>
    <row r="1517" spans="1:12" x14ac:dyDescent="0.2">
      <c r="A1517" s="40" t="str">
        <f t="shared" si="230"/>
        <v/>
      </c>
      <c r="B1517" s="41" t="str">
        <f t="shared" si="231"/>
        <v/>
      </c>
      <c r="C1517" s="42" t="str">
        <f t="shared" si="232"/>
        <v/>
      </c>
      <c r="D1517" s="43" t="str">
        <f t="shared" si="233"/>
        <v/>
      </c>
      <c r="E1517" s="43" t="str">
        <f t="shared" si="234"/>
        <v/>
      </c>
      <c r="F1517" s="43" t="str">
        <f t="shared" si="235"/>
        <v/>
      </c>
      <c r="G1517" s="44"/>
      <c r="H1517" s="43" t="str">
        <f t="shared" si="236"/>
        <v/>
      </c>
      <c r="I1517" s="43" t="str">
        <f t="shared" si="237"/>
        <v/>
      </c>
      <c r="J1517" s="45" t="str">
        <f t="shared" si="238"/>
        <v/>
      </c>
      <c r="K1517" s="43" t="str">
        <f t="shared" si="239"/>
        <v/>
      </c>
      <c r="L1517" s="43" t="str">
        <f>IF(A1517="","",SUM($K$36:K1517))</f>
        <v/>
      </c>
    </row>
    <row r="1518" spans="1:12" x14ac:dyDescent="0.2">
      <c r="A1518" s="40" t="str">
        <f t="shared" si="230"/>
        <v/>
      </c>
      <c r="B1518" s="41" t="str">
        <f t="shared" si="231"/>
        <v/>
      </c>
      <c r="C1518" s="42" t="str">
        <f t="shared" si="232"/>
        <v/>
      </c>
      <c r="D1518" s="43" t="str">
        <f t="shared" si="233"/>
        <v/>
      </c>
      <c r="E1518" s="43" t="str">
        <f t="shared" si="234"/>
        <v/>
      </c>
      <c r="F1518" s="43" t="str">
        <f t="shared" si="235"/>
        <v/>
      </c>
      <c r="G1518" s="44"/>
      <c r="H1518" s="43" t="str">
        <f t="shared" si="236"/>
        <v/>
      </c>
      <c r="I1518" s="43" t="str">
        <f t="shared" si="237"/>
        <v/>
      </c>
      <c r="J1518" s="45" t="str">
        <f t="shared" si="238"/>
        <v/>
      </c>
      <c r="K1518" s="43" t="str">
        <f t="shared" si="239"/>
        <v/>
      </c>
      <c r="L1518" s="43" t="str">
        <f>IF(A1518="","",SUM($K$36:K1518))</f>
        <v/>
      </c>
    </row>
    <row r="1519" spans="1:12" x14ac:dyDescent="0.2">
      <c r="A1519" s="40" t="str">
        <f t="shared" si="230"/>
        <v/>
      </c>
      <c r="B1519" s="41" t="str">
        <f t="shared" si="231"/>
        <v/>
      </c>
      <c r="C1519" s="42" t="str">
        <f t="shared" si="232"/>
        <v/>
      </c>
      <c r="D1519" s="43" t="str">
        <f t="shared" si="233"/>
        <v/>
      </c>
      <c r="E1519" s="43" t="str">
        <f t="shared" si="234"/>
        <v/>
      </c>
      <c r="F1519" s="43" t="str">
        <f t="shared" si="235"/>
        <v/>
      </c>
      <c r="G1519" s="44"/>
      <c r="H1519" s="43" t="str">
        <f t="shared" si="236"/>
        <v/>
      </c>
      <c r="I1519" s="43" t="str">
        <f t="shared" si="237"/>
        <v/>
      </c>
      <c r="J1519" s="45" t="str">
        <f t="shared" si="238"/>
        <v/>
      </c>
      <c r="K1519" s="43" t="str">
        <f t="shared" si="239"/>
        <v/>
      </c>
      <c r="L1519" s="43" t="str">
        <f>IF(A1519="","",SUM($K$36:K1519))</f>
        <v/>
      </c>
    </row>
    <row r="1520" spans="1:12" x14ac:dyDescent="0.2">
      <c r="A1520" s="40" t="str">
        <f t="shared" si="230"/>
        <v/>
      </c>
      <c r="B1520" s="41" t="str">
        <f t="shared" si="231"/>
        <v/>
      </c>
      <c r="C1520" s="42" t="str">
        <f t="shared" si="232"/>
        <v/>
      </c>
      <c r="D1520" s="43" t="str">
        <f t="shared" si="233"/>
        <v/>
      </c>
      <c r="E1520" s="43" t="str">
        <f t="shared" si="234"/>
        <v/>
      </c>
      <c r="F1520" s="43" t="str">
        <f t="shared" si="235"/>
        <v/>
      </c>
      <c r="G1520" s="44"/>
      <c r="H1520" s="43" t="str">
        <f t="shared" si="236"/>
        <v/>
      </c>
      <c r="I1520" s="43" t="str">
        <f t="shared" si="237"/>
        <v/>
      </c>
      <c r="J1520" s="45" t="str">
        <f t="shared" si="238"/>
        <v/>
      </c>
      <c r="K1520" s="43" t="str">
        <f t="shared" si="239"/>
        <v/>
      </c>
      <c r="L1520" s="43" t="str">
        <f>IF(A1520="","",SUM($K$36:K1520))</f>
        <v/>
      </c>
    </row>
    <row r="1521" spans="1:12" x14ac:dyDescent="0.2">
      <c r="A1521" s="40" t="str">
        <f t="shared" si="230"/>
        <v/>
      </c>
      <c r="B1521" s="41" t="str">
        <f t="shared" si="231"/>
        <v/>
      </c>
      <c r="C1521" s="42" t="str">
        <f t="shared" si="232"/>
        <v/>
      </c>
      <c r="D1521" s="43" t="str">
        <f t="shared" si="233"/>
        <v/>
      </c>
      <c r="E1521" s="43" t="str">
        <f t="shared" si="234"/>
        <v/>
      </c>
      <c r="F1521" s="43" t="str">
        <f t="shared" si="235"/>
        <v/>
      </c>
      <c r="G1521" s="44"/>
      <c r="H1521" s="43" t="str">
        <f t="shared" si="236"/>
        <v/>
      </c>
      <c r="I1521" s="43" t="str">
        <f t="shared" si="237"/>
        <v/>
      </c>
      <c r="J1521" s="45" t="str">
        <f t="shared" si="238"/>
        <v/>
      </c>
      <c r="K1521" s="43" t="str">
        <f t="shared" si="239"/>
        <v/>
      </c>
      <c r="L1521" s="43" t="str">
        <f>IF(A1521="","",SUM($K$36:K1521))</f>
        <v/>
      </c>
    </row>
    <row r="1522" spans="1:12" x14ac:dyDescent="0.2">
      <c r="A1522" s="40" t="str">
        <f t="shared" si="230"/>
        <v/>
      </c>
      <c r="B1522" s="41" t="str">
        <f t="shared" si="231"/>
        <v/>
      </c>
      <c r="C1522" s="42" t="str">
        <f t="shared" si="232"/>
        <v/>
      </c>
      <c r="D1522" s="43" t="str">
        <f t="shared" si="233"/>
        <v/>
      </c>
      <c r="E1522" s="43" t="str">
        <f t="shared" si="234"/>
        <v/>
      </c>
      <c r="F1522" s="43" t="str">
        <f t="shared" si="235"/>
        <v/>
      </c>
      <c r="G1522" s="44"/>
      <c r="H1522" s="43" t="str">
        <f t="shared" si="236"/>
        <v/>
      </c>
      <c r="I1522" s="43" t="str">
        <f t="shared" si="237"/>
        <v/>
      </c>
      <c r="J1522" s="45" t="str">
        <f t="shared" si="238"/>
        <v/>
      </c>
      <c r="K1522" s="43" t="str">
        <f t="shared" si="239"/>
        <v/>
      </c>
      <c r="L1522" s="43" t="str">
        <f>IF(A1522="","",SUM($K$36:K1522))</f>
        <v/>
      </c>
    </row>
    <row r="1523" spans="1:12" x14ac:dyDescent="0.2">
      <c r="A1523" s="40" t="str">
        <f t="shared" si="230"/>
        <v/>
      </c>
      <c r="B1523" s="41" t="str">
        <f t="shared" si="231"/>
        <v/>
      </c>
      <c r="C1523" s="42" t="str">
        <f t="shared" si="232"/>
        <v/>
      </c>
      <c r="D1523" s="43" t="str">
        <f t="shared" si="233"/>
        <v/>
      </c>
      <c r="E1523" s="43" t="str">
        <f t="shared" si="234"/>
        <v/>
      </c>
      <c r="F1523" s="43" t="str">
        <f t="shared" si="235"/>
        <v/>
      </c>
      <c r="G1523" s="44"/>
      <c r="H1523" s="43" t="str">
        <f t="shared" si="236"/>
        <v/>
      </c>
      <c r="I1523" s="43" t="str">
        <f t="shared" si="237"/>
        <v/>
      </c>
      <c r="J1523" s="45" t="str">
        <f t="shared" si="238"/>
        <v/>
      </c>
      <c r="K1523" s="43" t="str">
        <f t="shared" si="239"/>
        <v/>
      </c>
      <c r="L1523" s="43" t="str">
        <f>IF(A1523="","",SUM($K$36:K1523))</f>
        <v/>
      </c>
    </row>
    <row r="1524" spans="1:12" x14ac:dyDescent="0.2">
      <c r="A1524" s="40" t="str">
        <f t="shared" si="230"/>
        <v/>
      </c>
      <c r="B1524" s="41" t="str">
        <f t="shared" si="231"/>
        <v/>
      </c>
      <c r="C1524" s="42" t="str">
        <f t="shared" si="232"/>
        <v/>
      </c>
      <c r="D1524" s="43" t="str">
        <f t="shared" si="233"/>
        <v/>
      </c>
      <c r="E1524" s="43" t="str">
        <f t="shared" si="234"/>
        <v/>
      </c>
      <c r="F1524" s="43" t="str">
        <f t="shared" si="235"/>
        <v/>
      </c>
      <c r="G1524" s="44"/>
      <c r="H1524" s="43" t="str">
        <f t="shared" si="236"/>
        <v/>
      </c>
      <c r="I1524" s="43" t="str">
        <f t="shared" si="237"/>
        <v/>
      </c>
      <c r="J1524" s="45" t="str">
        <f t="shared" si="238"/>
        <v/>
      </c>
      <c r="K1524" s="43" t="str">
        <f t="shared" si="239"/>
        <v/>
      </c>
      <c r="L1524" s="43" t="str">
        <f>IF(A1524="","",SUM($K$36:K1524))</f>
        <v/>
      </c>
    </row>
    <row r="1525" spans="1:12" x14ac:dyDescent="0.2">
      <c r="A1525" s="40" t="str">
        <f t="shared" si="230"/>
        <v/>
      </c>
      <c r="B1525" s="41" t="str">
        <f t="shared" si="231"/>
        <v/>
      </c>
      <c r="C1525" s="42" t="str">
        <f t="shared" si="232"/>
        <v/>
      </c>
      <c r="D1525" s="43" t="str">
        <f t="shared" si="233"/>
        <v/>
      </c>
      <c r="E1525" s="43" t="str">
        <f t="shared" si="234"/>
        <v/>
      </c>
      <c r="F1525" s="43" t="str">
        <f t="shared" si="235"/>
        <v/>
      </c>
      <c r="G1525" s="44"/>
      <c r="H1525" s="43" t="str">
        <f t="shared" si="236"/>
        <v/>
      </c>
      <c r="I1525" s="43" t="str">
        <f t="shared" si="237"/>
        <v/>
      </c>
      <c r="J1525" s="45" t="str">
        <f t="shared" si="238"/>
        <v/>
      </c>
      <c r="K1525" s="43" t="str">
        <f t="shared" si="239"/>
        <v/>
      </c>
      <c r="L1525" s="43" t="str">
        <f>IF(A1525="","",SUM($K$36:K1525))</f>
        <v/>
      </c>
    </row>
    <row r="1526" spans="1:12" x14ac:dyDescent="0.2">
      <c r="A1526" s="40" t="str">
        <f t="shared" si="230"/>
        <v/>
      </c>
      <c r="B1526" s="41" t="str">
        <f t="shared" si="231"/>
        <v/>
      </c>
      <c r="C1526" s="42" t="str">
        <f t="shared" si="232"/>
        <v/>
      </c>
      <c r="D1526" s="43" t="str">
        <f t="shared" si="233"/>
        <v/>
      </c>
      <c r="E1526" s="43" t="str">
        <f t="shared" si="234"/>
        <v/>
      </c>
      <c r="F1526" s="43" t="str">
        <f t="shared" si="235"/>
        <v/>
      </c>
      <c r="G1526" s="44"/>
      <c r="H1526" s="43" t="str">
        <f t="shared" si="236"/>
        <v/>
      </c>
      <c r="I1526" s="43" t="str">
        <f t="shared" si="237"/>
        <v/>
      </c>
      <c r="J1526" s="45" t="str">
        <f t="shared" si="238"/>
        <v/>
      </c>
      <c r="K1526" s="43" t="str">
        <f t="shared" si="239"/>
        <v/>
      </c>
      <c r="L1526" s="43" t="str">
        <f>IF(A1526="","",SUM($K$36:K1526))</f>
        <v/>
      </c>
    </row>
    <row r="1527" spans="1:12" x14ac:dyDescent="0.2">
      <c r="A1527" s="40" t="str">
        <f t="shared" si="230"/>
        <v/>
      </c>
      <c r="B1527" s="41" t="str">
        <f t="shared" si="231"/>
        <v/>
      </c>
      <c r="C1527" s="42" t="str">
        <f t="shared" si="232"/>
        <v/>
      </c>
      <c r="D1527" s="43" t="str">
        <f t="shared" si="233"/>
        <v/>
      </c>
      <c r="E1527" s="43" t="str">
        <f t="shared" si="234"/>
        <v/>
      </c>
      <c r="F1527" s="43" t="str">
        <f t="shared" si="235"/>
        <v/>
      </c>
      <c r="G1527" s="44"/>
      <c r="H1527" s="43" t="str">
        <f t="shared" si="236"/>
        <v/>
      </c>
      <c r="I1527" s="43" t="str">
        <f t="shared" si="237"/>
        <v/>
      </c>
      <c r="J1527" s="45" t="str">
        <f t="shared" si="238"/>
        <v/>
      </c>
      <c r="K1527" s="43" t="str">
        <f t="shared" si="239"/>
        <v/>
      </c>
      <c r="L1527" s="43" t="str">
        <f>IF(A1527="","",SUM($K$36:K1527))</f>
        <v/>
      </c>
    </row>
    <row r="1528" spans="1:12" x14ac:dyDescent="0.2">
      <c r="A1528" s="40" t="str">
        <f t="shared" si="230"/>
        <v/>
      </c>
      <c r="B1528" s="41" t="str">
        <f t="shared" si="231"/>
        <v/>
      </c>
      <c r="C1528" s="42" t="str">
        <f t="shared" si="232"/>
        <v/>
      </c>
      <c r="D1528" s="43" t="str">
        <f t="shared" si="233"/>
        <v/>
      </c>
      <c r="E1528" s="43" t="str">
        <f t="shared" si="234"/>
        <v/>
      </c>
      <c r="F1528" s="43" t="str">
        <f t="shared" si="235"/>
        <v/>
      </c>
      <c r="G1528" s="44"/>
      <c r="H1528" s="43" t="str">
        <f t="shared" si="236"/>
        <v/>
      </c>
      <c r="I1528" s="43" t="str">
        <f t="shared" si="237"/>
        <v/>
      </c>
      <c r="J1528" s="45" t="str">
        <f t="shared" si="238"/>
        <v/>
      </c>
      <c r="K1528" s="43" t="str">
        <f t="shared" si="239"/>
        <v/>
      </c>
      <c r="L1528" s="43" t="str">
        <f>IF(A1528="","",SUM($K$36:K1528))</f>
        <v/>
      </c>
    </row>
    <row r="1529" spans="1:12" x14ac:dyDescent="0.2">
      <c r="A1529" s="40" t="str">
        <f t="shared" si="230"/>
        <v/>
      </c>
      <c r="B1529" s="41" t="str">
        <f t="shared" si="231"/>
        <v/>
      </c>
      <c r="C1529" s="42" t="str">
        <f t="shared" si="232"/>
        <v/>
      </c>
      <c r="D1529" s="43" t="str">
        <f t="shared" si="233"/>
        <v/>
      </c>
      <c r="E1529" s="43" t="str">
        <f t="shared" si="234"/>
        <v/>
      </c>
      <c r="F1529" s="43" t="str">
        <f t="shared" si="235"/>
        <v/>
      </c>
      <c r="G1529" s="44"/>
      <c r="H1529" s="43" t="str">
        <f t="shared" si="236"/>
        <v/>
      </c>
      <c r="I1529" s="43" t="str">
        <f t="shared" si="237"/>
        <v/>
      </c>
      <c r="J1529" s="45" t="str">
        <f t="shared" si="238"/>
        <v/>
      </c>
      <c r="K1529" s="43" t="str">
        <f t="shared" si="239"/>
        <v/>
      </c>
      <c r="L1529" s="43" t="str">
        <f>IF(A1529="","",SUM($K$36:K1529))</f>
        <v/>
      </c>
    </row>
    <row r="1530" spans="1:12" x14ac:dyDescent="0.2">
      <c r="A1530" s="40" t="str">
        <f t="shared" si="230"/>
        <v/>
      </c>
      <c r="B1530" s="41" t="str">
        <f t="shared" si="231"/>
        <v/>
      </c>
      <c r="C1530" s="42" t="str">
        <f t="shared" si="232"/>
        <v/>
      </c>
      <c r="D1530" s="43" t="str">
        <f t="shared" si="233"/>
        <v/>
      </c>
      <c r="E1530" s="43" t="str">
        <f t="shared" si="234"/>
        <v/>
      </c>
      <c r="F1530" s="43" t="str">
        <f t="shared" si="235"/>
        <v/>
      </c>
      <c r="G1530" s="44"/>
      <c r="H1530" s="43" t="str">
        <f t="shared" si="236"/>
        <v/>
      </c>
      <c r="I1530" s="43" t="str">
        <f t="shared" si="237"/>
        <v/>
      </c>
      <c r="J1530" s="45" t="str">
        <f t="shared" si="238"/>
        <v/>
      </c>
      <c r="K1530" s="43" t="str">
        <f t="shared" si="239"/>
        <v/>
      </c>
      <c r="L1530" s="43" t="str">
        <f>IF(A1530="","",SUM($K$36:K1530))</f>
        <v/>
      </c>
    </row>
    <row r="1531" spans="1:12" x14ac:dyDescent="0.2">
      <c r="A1531" s="40" t="str">
        <f t="shared" si="230"/>
        <v/>
      </c>
      <c r="B1531" s="41" t="str">
        <f t="shared" si="231"/>
        <v/>
      </c>
      <c r="C1531" s="42" t="str">
        <f t="shared" si="232"/>
        <v/>
      </c>
      <c r="D1531" s="43" t="str">
        <f t="shared" si="233"/>
        <v/>
      </c>
      <c r="E1531" s="43" t="str">
        <f t="shared" si="234"/>
        <v/>
      </c>
      <c r="F1531" s="43" t="str">
        <f t="shared" si="235"/>
        <v/>
      </c>
      <c r="G1531" s="44"/>
      <c r="H1531" s="43" t="str">
        <f t="shared" si="236"/>
        <v/>
      </c>
      <c r="I1531" s="43" t="str">
        <f t="shared" si="237"/>
        <v/>
      </c>
      <c r="J1531" s="45" t="str">
        <f t="shared" si="238"/>
        <v/>
      </c>
      <c r="K1531" s="43" t="str">
        <f t="shared" si="239"/>
        <v/>
      </c>
      <c r="L1531" s="43" t="str">
        <f>IF(A1531="","",SUM($K$36:K1531))</f>
        <v/>
      </c>
    </row>
    <row r="1532" spans="1:12" x14ac:dyDescent="0.2">
      <c r="A1532" s="40" t="str">
        <f t="shared" si="230"/>
        <v/>
      </c>
      <c r="B1532" s="41" t="str">
        <f t="shared" si="231"/>
        <v/>
      </c>
      <c r="C1532" s="42" t="str">
        <f t="shared" si="232"/>
        <v/>
      </c>
      <c r="D1532" s="43" t="str">
        <f t="shared" si="233"/>
        <v/>
      </c>
      <c r="E1532" s="43" t="str">
        <f t="shared" si="234"/>
        <v/>
      </c>
      <c r="F1532" s="43" t="str">
        <f t="shared" si="235"/>
        <v/>
      </c>
      <c r="G1532" s="44"/>
      <c r="H1532" s="43" t="str">
        <f t="shared" si="236"/>
        <v/>
      </c>
      <c r="I1532" s="43" t="str">
        <f t="shared" si="237"/>
        <v/>
      </c>
      <c r="J1532" s="45" t="str">
        <f t="shared" si="238"/>
        <v/>
      </c>
      <c r="K1532" s="43" t="str">
        <f t="shared" si="239"/>
        <v/>
      </c>
      <c r="L1532" s="43" t="str">
        <f>IF(A1532="","",SUM($K$36:K1532))</f>
        <v/>
      </c>
    </row>
    <row r="1533" spans="1:12" x14ac:dyDescent="0.2">
      <c r="A1533" s="40" t="str">
        <f t="shared" si="230"/>
        <v/>
      </c>
      <c r="B1533" s="41" t="str">
        <f t="shared" si="231"/>
        <v/>
      </c>
      <c r="C1533" s="42" t="str">
        <f t="shared" si="232"/>
        <v/>
      </c>
      <c r="D1533" s="43" t="str">
        <f t="shared" si="233"/>
        <v/>
      </c>
      <c r="E1533" s="43" t="str">
        <f t="shared" si="234"/>
        <v/>
      </c>
      <c r="F1533" s="43" t="str">
        <f t="shared" si="235"/>
        <v/>
      </c>
      <c r="G1533" s="44"/>
      <c r="H1533" s="43" t="str">
        <f t="shared" si="236"/>
        <v/>
      </c>
      <c r="I1533" s="43" t="str">
        <f t="shared" si="237"/>
        <v/>
      </c>
      <c r="J1533" s="45" t="str">
        <f t="shared" si="238"/>
        <v/>
      </c>
      <c r="K1533" s="43" t="str">
        <f t="shared" si="239"/>
        <v/>
      </c>
      <c r="L1533" s="43" t="str">
        <f>IF(A1533="","",SUM($K$36:K1533))</f>
        <v/>
      </c>
    </row>
    <row r="1534" spans="1:12" x14ac:dyDescent="0.2">
      <c r="A1534" s="40" t="str">
        <f t="shared" si="230"/>
        <v/>
      </c>
      <c r="B1534" s="41" t="str">
        <f t="shared" si="231"/>
        <v/>
      </c>
      <c r="C1534" s="42" t="str">
        <f t="shared" si="232"/>
        <v/>
      </c>
      <c r="D1534" s="43" t="str">
        <f t="shared" si="233"/>
        <v/>
      </c>
      <c r="E1534" s="43" t="str">
        <f t="shared" si="234"/>
        <v/>
      </c>
      <c r="F1534" s="43" t="str">
        <f t="shared" si="235"/>
        <v/>
      </c>
      <c r="G1534" s="44"/>
      <c r="H1534" s="43" t="str">
        <f t="shared" si="236"/>
        <v/>
      </c>
      <c r="I1534" s="43" t="str">
        <f t="shared" si="237"/>
        <v/>
      </c>
      <c r="J1534" s="45" t="str">
        <f t="shared" si="238"/>
        <v/>
      </c>
      <c r="K1534" s="43" t="str">
        <f t="shared" si="239"/>
        <v/>
      </c>
      <c r="L1534" s="43" t="str">
        <f>IF(A1534="","",SUM($K$36:K1534))</f>
        <v/>
      </c>
    </row>
    <row r="1535" spans="1:12" x14ac:dyDescent="0.2">
      <c r="A1535" s="40" t="str">
        <f t="shared" si="230"/>
        <v/>
      </c>
      <c r="B1535" s="41" t="str">
        <f t="shared" si="231"/>
        <v/>
      </c>
      <c r="C1535" s="42" t="str">
        <f t="shared" si="232"/>
        <v/>
      </c>
      <c r="D1535" s="43" t="str">
        <f t="shared" si="233"/>
        <v/>
      </c>
      <c r="E1535" s="43" t="str">
        <f t="shared" si="234"/>
        <v/>
      </c>
      <c r="F1535" s="43" t="str">
        <f t="shared" si="235"/>
        <v/>
      </c>
      <c r="G1535" s="44"/>
      <c r="H1535" s="43" t="str">
        <f t="shared" si="236"/>
        <v/>
      </c>
      <c r="I1535" s="43" t="str">
        <f t="shared" si="237"/>
        <v/>
      </c>
      <c r="J1535" s="45" t="str">
        <f t="shared" si="238"/>
        <v/>
      </c>
      <c r="K1535" s="43" t="str">
        <f t="shared" si="239"/>
        <v/>
      </c>
      <c r="L1535" s="43" t="str">
        <f>IF(A1535="","",SUM($K$36:K1535))</f>
        <v/>
      </c>
    </row>
    <row r="1536" spans="1:12" x14ac:dyDescent="0.2">
      <c r="A1536" s="40" t="str">
        <f t="shared" si="230"/>
        <v/>
      </c>
      <c r="B1536" s="41" t="str">
        <f t="shared" si="231"/>
        <v/>
      </c>
      <c r="C1536" s="42" t="str">
        <f t="shared" si="232"/>
        <v/>
      </c>
      <c r="D1536" s="43" t="str">
        <f t="shared" si="233"/>
        <v/>
      </c>
      <c r="E1536" s="43" t="str">
        <f t="shared" si="234"/>
        <v/>
      </c>
      <c r="F1536" s="43" t="str">
        <f t="shared" si="235"/>
        <v/>
      </c>
      <c r="G1536" s="44"/>
      <c r="H1536" s="43" t="str">
        <f t="shared" si="236"/>
        <v/>
      </c>
      <c r="I1536" s="43" t="str">
        <f t="shared" si="237"/>
        <v/>
      </c>
      <c r="J1536" s="45" t="str">
        <f t="shared" si="238"/>
        <v/>
      </c>
      <c r="K1536" s="43" t="str">
        <f t="shared" si="239"/>
        <v/>
      </c>
      <c r="L1536" s="43" t="str">
        <f>IF(A1536="","",SUM($K$36:K1536))</f>
        <v/>
      </c>
    </row>
    <row r="1537" spans="1:12" x14ac:dyDescent="0.2">
      <c r="A1537" s="40" t="str">
        <f t="shared" si="230"/>
        <v/>
      </c>
      <c r="B1537" s="41" t="str">
        <f t="shared" si="231"/>
        <v/>
      </c>
      <c r="C1537" s="42" t="str">
        <f t="shared" si="232"/>
        <v/>
      </c>
      <c r="D1537" s="43" t="str">
        <f t="shared" si="233"/>
        <v/>
      </c>
      <c r="E1537" s="43" t="str">
        <f t="shared" si="234"/>
        <v/>
      </c>
      <c r="F1537" s="43" t="str">
        <f t="shared" si="235"/>
        <v/>
      </c>
      <c r="G1537" s="44"/>
      <c r="H1537" s="43" t="str">
        <f t="shared" si="236"/>
        <v/>
      </c>
      <c r="I1537" s="43" t="str">
        <f t="shared" si="237"/>
        <v/>
      </c>
      <c r="J1537" s="45" t="str">
        <f t="shared" si="238"/>
        <v/>
      </c>
      <c r="K1537" s="43" t="str">
        <f t="shared" si="239"/>
        <v/>
      </c>
      <c r="L1537" s="43" t="str">
        <f>IF(A1537="","",SUM($K$36:K1537))</f>
        <v/>
      </c>
    </row>
    <row r="1538" spans="1:12" x14ac:dyDescent="0.2">
      <c r="A1538" s="40" t="str">
        <f t="shared" si="230"/>
        <v/>
      </c>
      <c r="B1538" s="41" t="str">
        <f t="shared" si="231"/>
        <v/>
      </c>
      <c r="C1538" s="42" t="str">
        <f t="shared" si="232"/>
        <v/>
      </c>
      <c r="D1538" s="43" t="str">
        <f t="shared" si="233"/>
        <v/>
      </c>
      <c r="E1538" s="43" t="str">
        <f t="shared" si="234"/>
        <v/>
      </c>
      <c r="F1538" s="43" t="str">
        <f t="shared" si="235"/>
        <v/>
      </c>
      <c r="G1538" s="44"/>
      <c r="H1538" s="43" t="str">
        <f t="shared" si="236"/>
        <v/>
      </c>
      <c r="I1538" s="43" t="str">
        <f t="shared" si="237"/>
        <v/>
      </c>
      <c r="J1538" s="45" t="str">
        <f t="shared" si="238"/>
        <v/>
      </c>
      <c r="K1538" s="43" t="str">
        <f t="shared" si="239"/>
        <v/>
      </c>
      <c r="L1538" s="43" t="str">
        <f>IF(A1538="","",SUM($K$36:K1538))</f>
        <v/>
      </c>
    </row>
    <row r="1539" spans="1:12" x14ac:dyDescent="0.2">
      <c r="A1539" s="40" t="str">
        <f t="shared" si="230"/>
        <v/>
      </c>
      <c r="B1539" s="41" t="str">
        <f t="shared" si="231"/>
        <v/>
      </c>
      <c r="C1539" s="42" t="str">
        <f t="shared" si="232"/>
        <v/>
      </c>
      <c r="D1539" s="43" t="str">
        <f t="shared" si="233"/>
        <v/>
      </c>
      <c r="E1539" s="43" t="str">
        <f t="shared" si="234"/>
        <v/>
      </c>
      <c r="F1539" s="43" t="str">
        <f t="shared" si="235"/>
        <v/>
      </c>
      <c r="G1539" s="44"/>
      <c r="H1539" s="43" t="str">
        <f t="shared" si="236"/>
        <v/>
      </c>
      <c r="I1539" s="43" t="str">
        <f t="shared" si="237"/>
        <v/>
      </c>
      <c r="J1539" s="45" t="str">
        <f t="shared" si="238"/>
        <v/>
      </c>
      <c r="K1539" s="43" t="str">
        <f t="shared" si="239"/>
        <v/>
      </c>
      <c r="L1539" s="43" t="str">
        <f>IF(A1539="","",SUM($K$36:K1539))</f>
        <v/>
      </c>
    </row>
    <row r="1540" spans="1:12" x14ac:dyDescent="0.2">
      <c r="A1540" s="40" t="str">
        <f t="shared" si="230"/>
        <v/>
      </c>
      <c r="B1540" s="41" t="str">
        <f t="shared" si="231"/>
        <v/>
      </c>
      <c r="C1540" s="42" t="str">
        <f t="shared" si="232"/>
        <v/>
      </c>
      <c r="D1540" s="43" t="str">
        <f t="shared" si="233"/>
        <v/>
      </c>
      <c r="E1540" s="43" t="str">
        <f t="shared" si="234"/>
        <v/>
      </c>
      <c r="F1540" s="43" t="str">
        <f t="shared" si="235"/>
        <v/>
      </c>
      <c r="G1540" s="44"/>
      <c r="H1540" s="43" t="str">
        <f t="shared" si="236"/>
        <v/>
      </c>
      <c r="I1540" s="43" t="str">
        <f t="shared" si="237"/>
        <v/>
      </c>
      <c r="J1540" s="45" t="str">
        <f t="shared" si="238"/>
        <v/>
      </c>
      <c r="K1540" s="43" t="str">
        <f t="shared" si="239"/>
        <v/>
      </c>
      <c r="L1540" s="43" t="str">
        <f>IF(A1540="","",SUM($K$36:K1540))</f>
        <v/>
      </c>
    </row>
    <row r="1541" spans="1:12" x14ac:dyDescent="0.2">
      <c r="A1541" s="40" t="str">
        <f t="shared" si="230"/>
        <v/>
      </c>
      <c r="B1541" s="41" t="str">
        <f t="shared" si="231"/>
        <v/>
      </c>
      <c r="C1541" s="42" t="str">
        <f t="shared" si="232"/>
        <v/>
      </c>
      <c r="D1541" s="43" t="str">
        <f t="shared" si="233"/>
        <v/>
      </c>
      <c r="E1541" s="43" t="str">
        <f t="shared" si="234"/>
        <v/>
      </c>
      <c r="F1541" s="43" t="str">
        <f t="shared" si="235"/>
        <v/>
      </c>
      <c r="G1541" s="44"/>
      <c r="H1541" s="43" t="str">
        <f t="shared" si="236"/>
        <v/>
      </c>
      <c r="I1541" s="43" t="str">
        <f t="shared" si="237"/>
        <v/>
      </c>
      <c r="J1541" s="45" t="str">
        <f t="shared" si="238"/>
        <v/>
      </c>
      <c r="K1541" s="43" t="str">
        <f t="shared" si="239"/>
        <v/>
      </c>
      <c r="L1541" s="43" t="str">
        <f>IF(A1541="","",SUM($K$36:K1541))</f>
        <v/>
      </c>
    </row>
    <row r="1542" spans="1:12" x14ac:dyDescent="0.2">
      <c r="A1542" s="40" t="str">
        <f t="shared" si="230"/>
        <v/>
      </c>
      <c r="B1542" s="41" t="str">
        <f t="shared" si="231"/>
        <v/>
      </c>
      <c r="C1542" s="42" t="str">
        <f t="shared" si="232"/>
        <v/>
      </c>
      <c r="D1542" s="43" t="str">
        <f t="shared" si="233"/>
        <v/>
      </c>
      <c r="E1542" s="43" t="str">
        <f t="shared" si="234"/>
        <v/>
      </c>
      <c r="F1542" s="43" t="str">
        <f t="shared" si="235"/>
        <v/>
      </c>
      <c r="G1542" s="44"/>
      <c r="H1542" s="43" t="str">
        <f t="shared" si="236"/>
        <v/>
      </c>
      <c r="I1542" s="43" t="str">
        <f t="shared" si="237"/>
        <v/>
      </c>
      <c r="J1542" s="45" t="str">
        <f t="shared" si="238"/>
        <v/>
      </c>
      <c r="K1542" s="43" t="str">
        <f t="shared" si="239"/>
        <v/>
      </c>
      <c r="L1542" s="43" t="str">
        <f>IF(A1542="","",SUM($K$36:K1542))</f>
        <v/>
      </c>
    </row>
    <row r="1543" spans="1:12" x14ac:dyDescent="0.2">
      <c r="A1543" s="40" t="str">
        <f t="shared" si="230"/>
        <v/>
      </c>
      <c r="B1543" s="41" t="str">
        <f t="shared" si="231"/>
        <v/>
      </c>
      <c r="C1543" s="42" t="str">
        <f t="shared" si="232"/>
        <v/>
      </c>
      <c r="D1543" s="43" t="str">
        <f t="shared" si="233"/>
        <v/>
      </c>
      <c r="E1543" s="43" t="str">
        <f t="shared" si="234"/>
        <v/>
      </c>
      <c r="F1543" s="43" t="str">
        <f t="shared" si="235"/>
        <v/>
      </c>
      <c r="G1543" s="44"/>
      <c r="H1543" s="43" t="str">
        <f t="shared" si="236"/>
        <v/>
      </c>
      <c r="I1543" s="43" t="str">
        <f t="shared" si="237"/>
        <v/>
      </c>
      <c r="J1543" s="45" t="str">
        <f t="shared" si="238"/>
        <v/>
      </c>
      <c r="K1543" s="43" t="str">
        <f t="shared" si="239"/>
        <v/>
      </c>
      <c r="L1543" s="43" t="str">
        <f>IF(A1543="","",SUM($K$36:K1543))</f>
        <v/>
      </c>
    </row>
    <row r="1544" spans="1:12" x14ac:dyDescent="0.2">
      <c r="A1544" s="40" t="str">
        <f t="shared" si="230"/>
        <v/>
      </c>
      <c r="B1544" s="41" t="str">
        <f t="shared" si="231"/>
        <v/>
      </c>
      <c r="C1544" s="42" t="str">
        <f t="shared" si="232"/>
        <v/>
      </c>
      <c r="D1544" s="43" t="str">
        <f t="shared" si="233"/>
        <v/>
      </c>
      <c r="E1544" s="43" t="str">
        <f t="shared" si="234"/>
        <v/>
      </c>
      <c r="F1544" s="43" t="str">
        <f t="shared" si="235"/>
        <v/>
      </c>
      <c r="G1544" s="44"/>
      <c r="H1544" s="43" t="str">
        <f t="shared" si="236"/>
        <v/>
      </c>
      <c r="I1544" s="43" t="str">
        <f t="shared" si="237"/>
        <v/>
      </c>
      <c r="J1544" s="45" t="str">
        <f t="shared" si="238"/>
        <v/>
      </c>
      <c r="K1544" s="43" t="str">
        <f t="shared" si="239"/>
        <v/>
      </c>
      <c r="L1544" s="43" t="str">
        <f>IF(A1544="","",SUM($K$36:K1544))</f>
        <v/>
      </c>
    </row>
    <row r="1545" spans="1:12" x14ac:dyDescent="0.2">
      <c r="A1545" s="40" t="str">
        <f t="shared" si="230"/>
        <v/>
      </c>
      <c r="B1545" s="41" t="str">
        <f t="shared" si="231"/>
        <v/>
      </c>
      <c r="C1545" s="42" t="str">
        <f t="shared" si="232"/>
        <v/>
      </c>
      <c r="D1545" s="43" t="str">
        <f t="shared" si="233"/>
        <v/>
      </c>
      <c r="E1545" s="43" t="str">
        <f t="shared" si="234"/>
        <v/>
      </c>
      <c r="F1545" s="43" t="str">
        <f t="shared" si="235"/>
        <v/>
      </c>
      <c r="G1545" s="44"/>
      <c r="H1545" s="43" t="str">
        <f t="shared" si="236"/>
        <v/>
      </c>
      <c r="I1545" s="43" t="str">
        <f t="shared" si="237"/>
        <v/>
      </c>
      <c r="J1545" s="45" t="str">
        <f t="shared" si="238"/>
        <v/>
      </c>
      <c r="K1545" s="43" t="str">
        <f t="shared" si="239"/>
        <v/>
      </c>
      <c r="L1545" s="43" t="str">
        <f>IF(A1545="","",SUM($K$36:K1545))</f>
        <v/>
      </c>
    </row>
    <row r="1546" spans="1:12" x14ac:dyDescent="0.2">
      <c r="A1546" s="40" t="str">
        <f t="shared" si="230"/>
        <v/>
      </c>
      <c r="B1546" s="41" t="str">
        <f t="shared" si="231"/>
        <v/>
      </c>
      <c r="C1546" s="42" t="str">
        <f t="shared" si="232"/>
        <v/>
      </c>
      <c r="D1546" s="43" t="str">
        <f t="shared" si="233"/>
        <v/>
      </c>
      <c r="E1546" s="43" t="str">
        <f t="shared" si="234"/>
        <v/>
      </c>
      <c r="F1546" s="43" t="str">
        <f t="shared" si="235"/>
        <v/>
      </c>
      <c r="G1546" s="44"/>
      <c r="H1546" s="43" t="str">
        <f t="shared" si="236"/>
        <v/>
      </c>
      <c r="I1546" s="43" t="str">
        <f t="shared" si="237"/>
        <v/>
      </c>
      <c r="J1546" s="45" t="str">
        <f t="shared" si="238"/>
        <v/>
      </c>
      <c r="K1546" s="43" t="str">
        <f t="shared" si="239"/>
        <v/>
      </c>
      <c r="L1546" s="43" t="str">
        <f>IF(A1546="","",SUM($K$36:K1546))</f>
        <v/>
      </c>
    </row>
    <row r="1547" spans="1:12" x14ac:dyDescent="0.2">
      <c r="A1547" s="40" t="str">
        <f t="shared" si="230"/>
        <v/>
      </c>
      <c r="B1547" s="41" t="str">
        <f t="shared" si="231"/>
        <v/>
      </c>
      <c r="C1547" s="42" t="str">
        <f t="shared" si="232"/>
        <v/>
      </c>
      <c r="D1547" s="43" t="str">
        <f t="shared" si="233"/>
        <v/>
      </c>
      <c r="E1547" s="43" t="str">
        <f t="shared" si="234"/>
        <v/>
      </c>
      <c r="F1547" s="43" t="str">
        <f t="shared" si="235"/>
        <v/>
      </c>
      <c r="G1547" s="44"/>
      <c r="H1547" s="43" t="str">
        <f t="shared" si="236"/>
        <v/>
      </c>
      <c r="I1547" s="43" t="str">
        <f t="shared" si="237"/>
        <v/>
      </c>
      <c r="J1547" s="45" t="str">
        <f t="shared" si="238"/>
        <v/>
      </c>
      <c r="K1547" s="43" t="str">
        <f t="shared" si="239"/>
        <v/>
      </c>
      <c r="L1547" s="43" t="str">
        <f>IF(A1547="","",SUM($K$36:K1547))</f>
        <v/>
      </c>
    </row>
    <row r="1548" spans="1:12" x14ac:dyDescent="0.2">
      <c r="A1548" s="40" t="str">
        <f t="shared" si="230"/>
        <v/>
      </c>
      <c r="B1548" s="41" t="str">
        <f t="shared" si="231"/>
        <v/>
      </c>
      <c r="C1548" s="42" t="str">
        <f t="shared" si="232"/>
        <v/>
      </c>
      <c r="D1548" s="43" t="str">
        <f t="shared" si="233"/>
        <v/>
      </c>
      <c r="E1548" s="43" t="str">
        <f t="shared" si="234"/>
        <v/>
      </c>
      <c r="F1548" s="43" t="str">
        <f t="shared" si="235"/>
        <v/>
      </c>
      <c r="G1548" s="44"/>
      <c r="H1548" s="43" t="str">
        <f t="shared" si="236"/>
        <v/>
      </c>
      <c r="I1548" s="43" t="str">
        <f t="shared" si="237"/>
        <v/>
      </c>
      <c r="J1548" s="45" t="str">
        <f t="shared" si="238"/>
        <v/>
      </c>
      <c r="K1548" s="43" t="str">
        <f t="shared" si="239"/>
        <v/>
      </c>
      <c r="L1548" s="43" t="str">
        <f>IF(A1548="","",SUM($K$36:K1548))</f>
        <v/>
      </c>
    </row>
    <row r="1549" spans="1:12" x14ac:dyDescent="0.2">
      <c r="A1549" s="40" t="str">
        <f t="shared" si="230"/>
        <v/>
      </c>
      <c r="B1549" s="41" t="str">
        <f t="shared" si="231"/>
        <v/>
      </c>
      <c r="C1549" s="42" t="str">
        <f t="shared" si="232"/>
        <v/>
      </c>
      <c r="D1549" s="43" t="str">
        <f t="shared" si="233"/>
        <v/>
      </c>
      <c r="E1549" s="43" t="str">
        <f t="shared" si="234"/>
        <v/>
      </c>
      <c r="F1549" s="43" t="str">
        <f t="shared" si="235"/>
        <v/>
      </c>
      <c r="G1549" s="44"/>
      <c r="H1549" s="43" t="str">
        <f t="shared" si="236"/>
        <v/>
      </c>
      <c r="I1549" s="43" t="str">
        <f t="shared" si="237"/>
        <v/>
      </c>
      <c r="J1549" s="45" t="str">
        <f t="shared" si="238"/>
        <v/>
      </c>
      <c r="K1549" s="43" t="str">
        <f t="shared" si="239"/>
        <v/>
      </c>
      <c r="L1549" s="43" t="str">
        <f>IF(A1549="","",SUM($K$36:K1549))</f>
        <v/>
      </c>
    </row>
    <row r="1550" spans="1:12" x14ac:dyDescent="0.2">
      <c r="A1550" s="40" t="str">
        <f t="shared" si="230"/>
        <v/>
      </c>
      <c r="B1550" s="41" t="str">
        <f t="shared" si="231"/>
        <v/>
      </c>
      <c r="C1550" s="42" t="str">
        <f t="shared" si="232"/>
        <v/>
      </c>
      <c r="D1550" s="43" t="str">
        <f t="shared" si="233"/>
        <v/>
      </c>
      <c r="E1550" s="43" t="str">
        <f t="shared" si="234"/>
        <v/>
      </c>
      <c r="F1550" s="43" t="str">
        <f t="shared" si="235"/>
        <v/>
      </c>
      <c r="G1550" s="44"/>
      <c r="H1550" s="43" t="str">
        <f t="shared" si="236"/>
        <v/>
      </c>
      <c r="I1550" s="43" t="str">
        <f t="shared" si="237"/>
        <v/>
      </c>
      <c r="J1550" s="45" t="str">
        <f t="shared" si="238"/>
        <v/>
      </c>
      <c r="K1550" s="43" t="str">
        <f t="shared" si="239"/>
        <v/>
      </c>
      <c r="L1550" s="43" t="str">
        <f>IF(A1550="","",SUM($K$36:K1550))</f>
        <v/>
      </c>
    </row>
    <row r="1551" spans="1:12" x14ac:dyDescent="0.2">
      <c r="A1551" s="40" t="str">
        <f t="shared" si="230"/>
        <v/>
      </c>
      <c r="B1551" s="41" t="str">
        <f t="shared" si="231"/>
        <v/>
      </c>
      <c r="C1551" s="42" t="str">
        <f t="shared" si="232"/>
        <v/>
      </c>
      <c r="D1551" s="43" t="str">
        <f t="shared" si="233"/>
        <v/>
      </c>
      <c r="E1551" s="43" t="str">
        <f t="shared" si="234"/>
        <v/>
      </c>
      <c r="F1551" s="43" t="str">
        <f t="shared" si="235"/>
        <v/>
      </c>
      <c r="G1551" s="44"/>
      <c r="H1551" s="43" t="str">
        <f t="shared" si="236"/>
        <v/>
      </c>
      <c r="I1551" s="43" t="str">
        <f t="shared" si="237"/>
        <v/>
      </c>
      <c r="J1551" s="45" t="str">
        <f t="shared" si="238"/>
        <v/>
      </c>
      <c r="K1551" s="43" t="str">
        <f t="shared" si="239"/>
        <v/>
      </c>
      <c r="L1551" s="43" t="str">
        <f>IF(A1551="","",SUM($K$36:K1551))</f>
        <v/>
      </c>
    </row>
    <row r="1552" spans="1:12" x14ac:dyDescent="0.2">
      <c r="A1552" s="40" t="str">
        <f t="shared" si="230"/>
        <v/>
      </c>
      <c r="B1552" s="41" t="str">
        <f t="shared" si="231"/>
        <v/>
      </c>
      <c r="C1552" s="42" t="str">
        <f t="shared" si="232"/>
        <v/>
      </c>
      <c r="D1552" s="43" t="str">
        <f t="shared" si="233"/>
        <v/>
      </c>
      <c r="E1552" s="43" t="str">
        <f t="shared" si="234"/>
        <v/>
      </c>
      <c r="F1552" s="43" t="str">
        <f t="shared" si="235"/>
        <v/>
      </c>
      <c r="G1552" s="44"/>
      <c r="H1552" s="43" t="str">
        <f t="shared" si="236"/>
        <v/>
      </c>
      <c r="I1552" s="43" t="str">
        <f t="shared" si="237"/>
        <v/>
      </c>
      <c r="J1552" s="45" t="str">
        <f t="shared" si="238"/>
        <v/>
      </c>
      <c r="K1552" s="43" t="str">
        <f t="shared" si="239"/>
        <v/>
      </c>
      <c r="L1552" s="43" t="str">
        <f>IF(A1552="","",SUM($K$36:K1552))</f>
        <v/>
      </c>
    </row>
    <row r="1553" spans="1:12" x14ac:dyDescent="0.2">
      <c r="A1553" s="40" t="str">
        <f t="shared" si="230"/>
        <v/>
      </c>
      <c r="B1553" s="41" t="str">
        <f t="shared" si="231"/>
        <v/>
      </c>
      <c r="C1553" s="42" t="str">
        <f t="shared" si="232"/>
        <v/>
      </c>
      <c r="D1553" s="43" t="str">
        <f t="shared" si="233"/>
        <v/>
      </c>
      <c r="E1553" s="43" t="str">
        <f t="shared" si="234"/>
        <v/>
      </c>
      <c r="F1553" s="43" t="str">
        <f t="shared" si="235"/>
        <v/>
      </c>
      <c r="G1553" s="44"/>
      <c r="H1553" s="43" t="str">
        <f t="shared" si="236"/>
        <v/>
      </c>
      <c r="I1553" s="43" t="str">
        <f t="shared" si="237"/>
        <v/>
      </c>
      <c r="J1553" s="45" t="str">
        <f t="shared" si="238"/>
        <v/>
      </c>
      <c r="K1553" s="43" t="str">
        <f t="shared" si="239"/>
        <v/>
      </c>
      <c r="L1553" s="43" t="str">
        <f>IF(A1553="","",SUM($K$36:K1553))</f>
        <v/>
      </c>
    </row>
    <row r="1554" spans="1:12" x14ac:dyDescent="0.2">
      <c r="A1554" s="40" t="str">
        <f t="shared" si="230"/>
        <v/>
      </c>
      <c r="B1554" s="41" t="str">
        <f t="shared" si="231"/>
        <v/>
      </c>
      <c r="C1554" s="42" t="str">
        <f t="shared" si="232"/>
        <v/>
      </c>
      <c r="D1554" s="43" t="str">
        <f t="shared" si="233"/>
        <v/>
      </c>
      <c r="E1554" s="43" t="str">
        <f t="shared" si="234"/>
        <v/>
      </c>
      <c r="F1554" s="43" t="str">
        <f t="shared" si="235"/>
        <v/>
      </c>
      <c r="G1554" s="44"/>
      <c r="H1554" s="43" t="str">
        <f t="shared" si="236"/>
        <v/>
      </c>
      <c r="I1554" s="43" t="str">
        <f t="shared" si="237"/>
        <v/>
      </c>
      <c r="J1554" s="45" t="str">
        <f t="shared" si="238"/>
        <v/>
      </c>
      <c r="K1554" s="43" t="str">
        <f t="shared" si="239"/>
        <v/>
      </c>
      <c r="L1554" s="43" t="str">
        <f>IF(A1554="","",SUM($K$36:K1554))</f>
        <v/>
      </c>
    </row>
    <row r="1555" spans="1:12" x14ac:dyDescent="0.2">
      <c r="A1555" s="40" t="str">
        <f t="shared" si="230"/>
        <v/>
      </c>
      <c r="B1555" s="41" t="str">
        <f t="shared" si="231"/>
        <v/>
      </c>
      <c r="C1555" s="42" t="str">
        <f t="shared" si="232"/>
        <v/>
      </c>
      <c r="D1555" s="43" t="str">
        <f t="shared" si="233"/>
        <v/>
      </c>
      <c r="E1555" s="43" t="str">
        <f t="shared" si="234"/>
        <v/>
      </c>
      <c r="F1555" s="43" t="str">
        <f t="shared" si="235"/>
        <v/>
      </c>
      <c r="G1555" s="44"/>
      <c r="H1555" s="43" t="str">
        <f t="shared" si="236"/>
        <v/>
      </c>
      <c r="I1555" s="43" t="str">
        <f t="shared" si="237"/>
        <v/>
      </c>
      <c r="J1555" s="45" t="str">
        <f t="shared" si="238"/>
        <v/>
      </c>
      <c r="K1555" s="43" t="str">
        <f t="shared" si="239"/>
        <v/>
      </c>
      <c r="L1555" s="43" t="str">
        <f>IF(A1555="","",SUM($K$36:K1555))</f>
        <v/>
      </c>
    </row>
    <row r="1556" spans="1:12" x14ac:dyDescent="0.2">
      <c r="A1556" s="40" t="str">
        <f t="shared" si="230"/>
        <v/>
      </c>
      <c r="B1556" s="41" t="str">
        <f t="shared" si="231"/>
        <v/>
      </c>
      <c r="C1556" s="42" t="str">
        <f t="shared" si="232"/>
        <v/>
      </c>
      <c r="D1556" s="43" t="str">
        <f t="shared" si="233"/>
        <v/>
      </c>
      <c r="E1556" s="43" t="str">
        <f t="shared" si="234"/>
        <v/>
      </c>
      <c r="F1556" s="43" t="str">
        <f t="shared" si="235"/>
        <v/>
      </c>
      <c r="G1556" s="44"/>
      <c r="H1556" s="43" t="str">
        <f t="shared" si="236"/>
        <v/>
      </c>
      <c r="I1556" s="43" t="str">
        <f t="shared" si="237"/>
        <v/>
      </c>
      <c r="J1556" s="45" t="str">
        <f t="shared" si="238"/>
        <v/>
      </c>
      <c r="K1556" s="43" t="str">
        <f t="shared" si="239"/>
        <v/>
      </c>
      <c r="L1556" s="43" t="str">
        <f>IF(A1556="","",SUM($K$36:K1556))</f>
        <v/>
      </c>
    </row>
    <row r="1557" spans="1:12" x14ac:dyDescent="0.2">
      <c r="A1557" s="40" t="str">
        <f t="shared" si="230"/>
        <v/>
      </c>
      <c r="B1557" s="41" t="str">
        <f t="shared" si="231"/>
        <v/>
      </c>
      <c r="C1557" s="42" t="str">
        <f t="shared" si="232"/>
        <v/>
      </c>
      <c r="D1557" s="43" t="str">
        <f t="shared" si="233"/>
        <v/>
      </c>
      <c r="E1557" s="43" t="str">
        <f t="shared" si="234"/>
        <v/>
      </c>
      <c r="F1557" s="43" t="str">
        <f t="shared" si="235"/>
        <v/>
      </c>
      <c r="G1557" s="44"/>
      <c r="H1557" s="43" t="str">
        <f t="shared" si="236"/>
        <v/>
      </c>
      <c r="I1557" s="43" t="str">
        <f t="shared" si="237"/>
        <v/>
      </c>
      <c r="J1557" s="45" t="str">
        <f t="shared" si="238"/>
        <v/>
      </c>
      <c r="K1557" s="43" t="str">
        <f t="shared" si="239"/>
        <v/>
      </c>
      <c r="L1557" s="43" t="str">
        <f>IF(A1557="","",SUM($K$36:K1557))</f>
        <v/>
      </c>
    </row>
    <row r="1558" spans="1:12" x14ac:dyDescent="0.2">
      <c r="A1558" s="40" t="str">
        <f t="shared" si="230"/>
        <v/>
      </c>
      <c r="B1558" s="41" t="str">
        <f t="shared" si="231"/>
        <v/>
      </c>
      <c r="C1558" s="42" t="str">
        <f t="shared" si="232"/>
        <v/>
      </c>
      <c r="D1558" s="43" t="str">
        <f t="shared" si="233"/>
        <v/>
      </c>
      <c r="E1558" s="43" t="str">
        <f t="shared" si="234"/>
        <v/>
      </c>
      <c r="F1558" s="43" t="str">
        <f t="shared" si="235"/>
        <v/>
      </c>
      <c r="G1558" s="44"/>
      <c r="H1558" s="43" t="str">
        <f t="shared" si="236"/>
        <v/>
      </c>
      <c r="I1558" s="43" t="str">
        <f t="shared" si="237"/>
        <v/>
      </c>
      <c r="J1558" s="45" t="str">
        <f t="shared" si="238"/>
        <v/>
      </c>
      <c r="K1558" s="43" t="str">
        <f t="shared" si="239"/>
        <v/>
      </c>
      <c r="L1558" s="43" t="str">
        <f>IF(A1558="","",SUM($K$36:K1558))</f>
        <v/>
      </c>
    </row>
    <row r="1559" spans="1:12" x14ac:dyDescent="0.2">
      <c r="A1559" s="40" t="str">
        <f t="shared" si="230"/>
        <v/>
      </c>
      <c r="B1559" s="41" t="str">
        <f t="shared" si="231"/>
        <v/>
      </c>
      <c r="C1559" s="42" t="str">
        <f t="shared" si="232"/>
        <v/>
      </c>
      <c r="D1559" s="43" t="str">
        <f t="shared" si="233"/>
        <v/>
      </c>
      <c r="E1559" s="43" t="str">
        <f t="shared" si="234"/>
        <v/>
      </c>
      <c r="F1559" s="43" t="str">
        <f t="shared" si="235"/>
        <v/>
      </c>
      <c r="G1559" s="44"/>
      <c r="H1559" s="43" t="str">
        <f t="shared" si="236"/>
        <v/>
      </c>
      <c r="I1559" s="43" t="str">
        <f t="shared" si="237"/>
        <v/>
      </c>
      <c r="J1559" s="45" t="str">
        <f t="shared" si="238"/>
        <v/>
      </c>
      <c r="K1559" s="43" t="str">
        <f t="shared" si="239"/>
        <v/>
      </c>
      <c r="L1559" s="43" t="str">
        <f>IF(A1559="","",SUM($K$36:K1559))</f>
        <v/>
      </c>
    </row>
    <row r="1560" spans="1:12" x14ac:dyDescent="0.2">
      <c r="A1560" s="40" t="str">
        <f t="shared" si="230"/>
        <v/>
      </c>
      <c r="B1560" s="41" t="str">
        <f t="shared" si="231"/>
        <v/>
      </c>
      <c r="C1560" s="42" t="str">
        <f t="shared" si="232"/>
        <v/>
      </c>
      <c r="D1560" s="43" t="str">
        <f t="shared" si="233"/>
        <v/>
      </c>
      <c r="E1560" s="43" t="str">
        <f t="shared" si="234"/>
        <v/>
      </c>
      <c r="F1560" s="43" t="str">
        <f t="shared" si="235"/>
        <v/>
      </c>
      <c r="G1560" s="44"/>
      <c r="H1560" s="43" t="str">
        <f t="shared" si="236"/>
        <v/>
      </c>
      <c r="I1560" s="43" t="str">
        <f t="shared" si="237"/>
        <v/>
      </c>
      <c r="J1560" s="45" t="str">
        <f t="shared" si="238"/>
        <v/>
      </c>
      <c r="K1560" s="43" t="str">
        <f t="shared" si="239"/>
        <v/>
      </c>
      <c r="L1560" s="43" t="str">
        <f>IF(A1560="","",SUM($K$36:K1560))</f>
        <v/>
      </c>
    </row>
    <row r="1561" spans="1:12" x14ac:dyDescent="0.2">
      <c r="A1561" s="40" t="str">
        <f t="shared" si="230"/>
        <v/>
      </c>
      <c r="B1561" s="41" t="str">
        <f t="shared" si="231"/>
        <v/>
      </c>
      <c r="C1561" s="42" t="str">
        <f t="shared" si="232"/>
        <v/>
      </c>
      <c r="D1561" s="43" t="str">
        <f t="shared" si="233"/>
        <v/>
      </c>
      <c r="E1561" s="43" t="str">
        <f t="shared" si="234"/>
        <v/>
      </c>
      <c r="F1561" s="43" t="str">
        <f t="shared" si="235"/>
        <v/>
      </c>
      <c r="G1561" s="44"/>
      <c r="H1561" s="43" t="str">
        <f t="shared" si="236"/>
        <v/>
      </c>
      <c r="I1561" s="43" t="str">
        <f t="shared" si="237"/>
        <v/>
      </c>
      <c r="J1561" s="45" t="str">
        <f t="shared" si="238"/>
        <v/>
      </c>
      <c r="K1561" s="43" t="str">
        <f t="shared" si="239"/>
        <v/>
      </c>
      <c r="L1561" s="43" t="str">
        <f>IF(A1561="","",SUM($K$36:K1561))</f>
        <v/>
      </c>
    </row>
    <row r="1562" spans="1:12" x14ac:dyDescent="0.2">
      <c r="A1562" s="40" t="str">
        <f t="shared" si="230"/>
        <v/>
      </c>
      <c r="B1562" s="41" t="str">
        <f t="shared" si="231"/>
        <v/>
      </c>
      <c r="C1562" s="42" t="str">
        <f t="shared" si="232"/>
        <v/>
      </c>
      <c r="D1562" s="43" t="str">
        <f t="shared" si="233"/>
        <v/>
      </c>
      <c r="E1562" s="43" t="str">
        <f t="shared" si="234"/>
        <v/>
      </c>
      <c r="F1562" s="43" t="str">
        <f t="shared" si="235"/>
        <v/>
      </c>
      <c r="G1562" s="44"/>
      <c r="H1562" s="43" t="str">
        <f t="shared" si="236"/>
        <v/>
      </c>
      <c r="I1562" s="43" t="str">
        <f t="shared" si="237"/>
        <v/>
      </c>
      <c r="J1562" s="45" t="str">
        <f t="shared" si="238"/>
        <v/>
      </c>
      <c r="K1562" s="43" t="str">
        <f t="shared" si="239"/>
        <v/>
      </c>
      <c r="L1562" s="43" t="str">
        <f>IF(A1562="","",SUM($K$36:K1562))</f>
        <v/>
      </c>
    </row>
    <row r="1563" spans="1:12" x14ac:dyDescent="0.2">
      <c r="A1563" s="40" t="str">
        <f t="shared" si="230"/>
        <v/>
      </c>
      <c r="B1563" s="41" t="str">
        <f t="shared" si="231"/>
        <v/>
      </c>
      <c r="C1563" s="42" t="str">
        <f t="shared" si="232"/>
        <v/>
      </c>
      <c r="D1563" s="43" t="str">
        <f t="shared" si="233"/>
        <v/>
      </c>
      <c r="E1563" s="43" t="str">
        <f t="shared" si="234"/>
        <v/>
      </c>
      <c r="F1563" s="43" t="str">
        <f t="shared" si="235"/>
        <v/>
      </c>
      <c r="G1563" s="44"/>
      <c r="H1563" s="43" t="str">
        <f t="shared" si="236"/>
        <v/>
      </c>
      <c r="I1563" s="43" t="str">
        <f t="shared" si="237"/>
        <v/>
      </c>
      <c r="J1563" s="45" t="str">
        <f t="shared" si="238"/>
        <v/>
      </c>
      <c r="K1563" s="43" t="str">
        <f t="shared" si="239"/>
        <v/>
      </c>
      <c r="L1563" s="43" t="str">
        <f>IF(A1563="","",SUM($K$36:K1563))</f>
        <v/>
      </c>
    </row>
    <row r="1564" spans="1:12" x14ac:dyDescent="0.2">
      <c r="A1564" s="40" t="str">
        <f t="shared" si="230"/>
        <v/>
      </c>
      <c r="B1564" s="41" t="str">
        <f t="shared" si="231"/>
        <v/>
      </c>
      <c r="C1564" s="42" t="str">
        <f t="shared" si="232"/>
        <v/>
      </c>
      <c r="D1564" s="43" t="str">
        <f t="shared" si="233"/>
        <v/>
      </c>
      <c r="E1564" s="43" t="str">
        <f t="shared" si="234"/>
        <v/>
      </c>
      <c r="F1564" s="43" t="str">
        <f t="shared" si="235"/>
        <v/>
      </c>
      <c r="G1564" s="44"/>
      <c r="H1564" s="43" t="str">
        <f t="shared" si="236"/>
        <v/>
      </c>
      <c r="I1564" s="43" t="str">
        <f t="shared" si="237"/>
        <v/>
      </c>
      <c r="J1564" s="45" t="str">
        <f t="shared" si="238"/>
        <v/>
      </c>
      <c r="K1564" s="43" t="str">
        <f t="shared" si="239"/>
        <v/>
      </c>
      <c r="L1564" s="43" t="str">
        <f>IF(A1564="","",SUM($K$36:K1564))</f>
        <v/>
      </c>
    </row>
    <row r="1565" spans="1:12" x14ac:dyDescent="0.2">
      <c r="A1565" s="40" t="str">
        <f t="shared" si="230"/>
        <v/>
      </c>
      <c r="B1565" s="41" t="str">
        <f t="shared" si="231"/>
        <v/>
      </c>
      <c r="C1565" s="42" t="str">
        <f t="shared" si="232"/>
        <v/>
      </c>
      <c r="D1565" s="43" t="str">
        <f t="shared" si="233"/>
        <v/>
      </c>
      <c r="E1565" s="43" t="str">
        <f t="shared" si="234"/>
        <v/>
      </c>
      <c r="F1565" s="43" t="str">
        <f t="shared" si="235"/>
        <v/>
      </c>
      <c r="G1565" s="44"/>
      <c r="H1565" s="43" t="str">
        <f t="shared" si="236"/>
        <v/>
      </c>
      <c r="I1565" s="43" t="str">
        <f t="shared" si="237"/>
        <v/>
      </c>
      <c r="J1565" s="45" t="str">
        <f t="shared" si="238"/>
        <v/>
      </c>
      <c r="K1565" s="43" t="str">
        <f t="shared" si="239"/>
        <v/>
      </c>
      <c r="L1565" s="43" t="str">
        <f>IF(A1565="","",SUM($K$36:K1565))</f>
        <v/>
      </c>
    </row>
    <row r="1566" spans="1:12" x14ac:dyDescent="0.2">
      <c r="A1566" s="40" t="str">
        <f t="shared" si="230"/>
        <v/>
      </c>
      <c r="B1566" s="41" t="str">
        <f t="shared" si="231"/>
        <v/>
      </c>
      <c r="C1566" s="42" t="str">
        <f t="shared" si="232"/>
        <v/>
      </c>
      <c r="D1566" s="43" t="str">
        <f t="shared" si="233"/>
        <v/>
      </c>
      <c r="E1566" s="43" t="str">
        <f t="shared" si="234"/>
        <v/>
      </c>
      <c r="F1566" s="43" t="str">
        <f t="shared" si="235"/>
        <v/>
      </c>
      <c r="G1566" s="44"/>
      <c r="H1566" s="43" t="str">
        <f t="shared" si="236"/>
        <v/>
      </c>
      <c r="I1566" s="43" t="str">
        <f t="shared" si="237"/>
        <v/>
      </c>
      <c r="J1566" s="45" t="str">
        <f t="shared" si="238"/>
        <v/>
      </c>
      <c r="K1566" s="43" t="str">
        <f t="shared" si="239"/>
        <v/>
      </c>
      <c r="L1566" s="43" t="str">
        <f>IF(A1566="","",SUM($K$36:K1566))</f>
        <v/>
      </c>
    </row>
    <row r="1567" spans="1:12" x14ac:dyDescent="0.2">
      <c r="A1567" s="40" t="str">
        <f t="shared" si="230"/>
        <v/>
      </c>
      <c r="B1567" s="41" t="str">
        <f t="shared" si="231"/>
        <v/>
      </c>
      <c r="C1567" s="42" t="str">
        <f t="shared" si="232"/>
        <v/>
      </c>
      <c r="D1567" s="43" t="str">
        <f t="shared" si="233"/>
        <v/>
      </c>
      <c r="E1567" s="43" t="str">
        <f t="shared" si="234"/>
        <v/>
      </c>
      <c r="F1567" s="43" t="str">
        <f t="shared" si="235"/>
        <v/>
      </c>
      <c r="G1567" s="44"/>
      <c r="H1567" s="43" t="str">
        <f t="shared" si="236"/>
        <v/>
      </c>
      <c r="I1567" s="43" t="str">
        <f t="shared" si="237"/>
        <v/>
      </c>
      <c r="J1567" s="45" t="str">
        <f t="shared" si="238"/>
        <v/>
      </c>
      <c r="K1567" s="43" t="str">
        <f t="shared" si="239"/>
        <v/>
      </c>
      <c r="L1567" s="43" t="str">
        <f>IF(A1567="","",SUM($K$36:K1567))</f>
        <v/>
      </c>
    </row>
    <row r="1568" spans="1:12" x14ac:dyDescent="0.2">
      <c r="A1568" s="40" t="str">
        <f t="shared" si="230"/>
        <v/>
      </c>
      <c r="B1568" s="41" t="str">
        <f t="shared" si="231"/>
        <v/>
      </c>
      <c r="C1568" s="42" t="str">
        <f t="shared" si="232"/>
        <v/>
      </c>
      <c r="D1568" s="43" t="str">
        <f t="shared" si="233"/>
        <v/>
      </c>
      <c r="E1568" s="43" t="str">
        <f t="shared" si="234"/>
        <v/>
      </c>
      <c r="F1568" s="43" t="str">
        <f t="shared" si="235"/>
        <v/>
      </c>
      <c r="G1568" s="44"/>
      <c r="H1568" s="43" t="str">
        <f t="shared" si="236"/>
        <v/>
      </c>
      <c r="I1568" s="43" t="str">
        <f t="shared" si="237"/>
        <v/>
      </c>
      <c r="J1568" s="45" t="str">
        <f t="shared" si="238"/>
        <v/>
      </c>
      <c r="K1568" s="43" t="str">
        <f t="shared" si="239"/>
        <v/>
      </c>
      <c r="L1568" s="43" t="str">
        <f>IF(A1568="","",SUM($K$36:K1568))</f>
        <v/>
      </c>
    </row>
    <row r="1569" spans="1:12" x14ac:dyDescent="0.2">
      <c r="A1569" s="40" t="str">
        <f t="shared" si="230"/>
        <v/>
      </c>
      <c r="B1569" s="41" t="str">
        <f t="shared" si="231"/>
        <v/>
      </c>
      <c r="C1569" s="42" t="str">
        <f t="shared" si="232"/>
        <v/>
      </c>
      <c r="D1569" s="43" t="str">
        <f t="shared" si="233"/>
        <v/>
      </c>
      <c r="E1569" s="43" t="str">
        <f t="shared" si="234"/>
        <v/>
      </c>
      <c r="F1569" s="43" t="str">
        <f t="shared" si="235"/>
        <v/>
      </c>
      <c r="G1569" s="44"/>
      <c r="H1569" s="43" t="str">
        <f t="shared" si="236"/>
        <v/>
      </c>
      <c r="I1569" s="43" t="str">
        <f t="shared" si="237"/>
        <v/>
      </c>
      <c r="J1569" s="45" t="str">
        <f t="shared" si="238"/>
        <v/>
      </c>
      <c r="K1569" s="43" t="str">
        <f t="shared" si="239"/>
        <v/>
      </c>
      <c r="L1569" s="43" t="str">
        <f>IF(A1569="","",SUM($K$36:K1569))</f>
        <v/>
      </c>
    </row>
    <row r="1570" spans="1:12" x14ac:dyDescent="0.2">
      <c r="A1570" s="40" t="str">
        <f t="shared" si="230"/>
        <v/>
      </c>
      <c r="B1570" s="41" t="str">
        <f t="shared" si="231"/>
        <v/>
      </c>
      <c r="C1570" s="42" t="str">
        <f t="shared" si="232"/>
        <v/>
      </c>
      <c r="D1570" s="43" t="str">
        <f t="shared" si="233"/>
        <v/>
      </c>
      <c r="E1570" s="43" t="str">
        <f t="shared" si="234"/>
        <v/>
      </c>
      <c r="F1570" s="43" t="str">
        <f t="shared" si="235"/>
        <v/>
      </c>
      <c r="G1570" s="44"/>
      <c r="H1570" s="43" t="str">
        <f t="shared" si="236"/>
        <v/>
      </c>
      <c r="I1570" s="43" t="str">
        <f t="shared" si="237"/>
        <v/>
      </c>
      <c r="J1570" s="45" t="str">
        <f t="shared" si="238"/>
        <v/>
      </c>
      <c r="K1570" s="43" t="str">
        <f t="shared" si="239"/>
        <v/>
      </c>
      <c r="L1570" s="43" t="str">
        <f>IF(A1570="","",SUM($K$36:K1570))</f>
        <v/>
      </c>
    </row>
    <row r="1571" spans="1:12" x14ac:dyDescent="0.2">
      <c r="A1571" s="40" t="str">
        <f t="shared" si="230"/>
        <v/>
      </c>
      <c r="B1571" s="41" t="str">
        <f t="shared" si="231"/>
        <v/>
      </c>
      <c r="C1571" s="42" t="str">
        <f t="shared" si="232"/>
        <v/>
      </c>
      <c r="D1571" s="43" t="str">
        <f t="shared" si="233"/>
        <v/>
      </c>
      <c r="E1571" s="43" t="str">
        <f t="shared" si="234"/>
        <v/>
      </c>
      <c r="F1571" s="43" t="str">
        <f t="shared" si="235"/>
        <v/>
      </c>
      <c r="G1571" s="44"/>
      <c r="H1571" s="43" t="str">
        <f t="shared" si="236"/>
        <v/>
      </c>
      <c r="I1571" s="43" t="str">
        <f t="shared" si="237"/>
        <v/>
      </c>
      <c r="J1571" s="45" t="str">
        <f t="shared" si="238"/>
        <v/>
      </c>
      <c r="K1571" s="43" t="str">
        <f t="shared" si="239"/>
        <v/>
      </c>
      <c r="L1571" s="43" t="str">
        <f>IF(A1571="","",SUM($K$36:K1571))</f>
        <v/>
      </c>
    </row>
    <row r="1572" spans="1:12" x14ac:dyDescent="0.2">
      <c r="A1572" s="40" t="str">
        <f t="shared" ref="A1572:A1595" si="240">IF(I1571="","",IF(OR(A1571&gt;=nper,ROUND(I1571,2)&lt;=0),"",A1571+1))</f>
        <v/>
      </c>
      <c r="B1572" s="41" t="str">
        <f t="shared" ref="B1572:B1595" si="241">IF(A1572="","",IF(OR(periods_per_year=26,periods_per_year=52),IF(periods_per_year=26,IF(A1572=1,fpdate,B1571+14),IF(periods_per_year=52,IF(A1572=1,fpdate,B1571+7),"n/a")),IF(periods_per_year=24,DATE(YEAR(fpdate),MONTH(fpdate)+(A1572-1)/2+IF(AND(DAY(fpdate)&gt;=15,MOD(A1572,2)=0),1,0),IF(MOD(A1572,2)=0,IF(DAY(fpdate)&gt;=15,DAY(fpdate)-14,DAY(fpdate)+14),DAY(fpdate))),IF(DAY(DATE(YEAR(fpdate),MONTH(fpdate)+A1572-1,DAY(fpdate)))&lt;&gt;DAY(fpdate),DATE(YEAR(fpdate),MONTH(fpdate)+A1572,0),DATE(YEAR(fpdate),MONTH(fpdate)+A1572-1,DAY(fpdate))))))</f>
        <v/>
      </c>
      <c r="C1572" s="42" t="str">
        <f t="shared" ref="C1572:C1595" si="242">IF(A1572="","",IF(variable,IF(A1572&lt;$L$6*periods_per_year,start_rate,IF($L$10&gt;=0,MIN($L$7,start_rate+$L$10*ROUNDUP((A1572-$L$6*periods_per_year)/$L$9,0)),MAX($L$8,start_rate+$L$10*ROUNDUP((A1572-$L$6*periods_per_year)/$L$9,0)))),start_rate))</f>
        <v/>
      </c>
      <c r="D1572" s="43" t="str">
        <f t="shared" ref="D1572:D1595" si="243">IF(A1572="","",ROUND((((1+C1572/CP)^(CP/periods_per_year))-1)*I1571,2))</f>
        <v/>
      </c>
      <c r="E1572" s="43" t="str">
        <f t="shared" ref="E1572:E1595" si="244">IF(A1572="","",IF(A1572=nper,I1571+D1572,MIN(I1571+D1572,IF(C1572=C1571,E1571,IF($D$10="Acc Bi-Weekly",ROUND((-PMT(((1+C1572/CP)^(CP/12))-1,(nper-A1572+1)*12/26,I1571))/2,2),IF($D$10="Acc Weekly",ROUND((-PMT(((1+C1572/CP)^(CP/12))-1,(nper-A1572+1)*12/52,I1571))/4,2),ROUND(-PMT(((1+C1572/CP)^(CP/periods_per_year))-1,nper-A1572+1,I1571),2)))))))</f>
        <v/>
      </c>
      <c r="F1572" s="43" t="str">
        <f>IF(A1572="","",IF(I1571&lt;=E1572,0,IF(IF(MOD(A1572,int)=0,$D$20,0)+E1572&gt;=I1571+D1572,I1571+D1572-E1572,IF(MOD(A1572,int)=0,$D$20,0)+IF(IF(MOD(A1572,int)=0,$D$20,0)+IF(MOD(A1572-$D$23,periods_per_year)=0,$D$22,0)+E1572&lt;I1571+D1572,IF(MOD(A1572-$D$23,periods_per_year)=0,$D$22,0),I1571+D1572-IF(MOD(A1572,int)=0,$D$20,0)-E1572))))</f>
        <v/>
      </c>
      <c r="G1572" s="44"/>
      <c r="H1572" s="43" t="str">
        <f t="shared" ref="H1572:H1595" si="245">IF(A1572="","",E1572-D1572+G1572+IF(F1572="",0,F1572))</f>
        <v/>
      </c>
      <c r="I1572" s="43" t="str">
        <f t="shared" ref="I1572:I1595" si="246">IF(A1572="","",I1571-H1572)</f>
        <v/>
      </c>
      <c r="J1572" s="45" t="str">
        <f t="shared" ref="J1572:J1595" si="247">IF(A1572="","",IF(MOD(A1572,periods_per_year)=0,A1572/periods_per_year,""))</f>
        <v/>
      </c>
      <c r="K1572" s="43" t="str">
        <f t="shared" ref="K1572:K1595" si="248">IF(A1572="","",$L$28*D1572)</f>
        <v/>
      </c>
      <c r="L1572" s="43" t="str">
        <f>IF(A1572="","",SUM($K$36:K1572))</f>
        <v/>
      </c>
    </row>
    <row r="1573" spans="1:12" x14ac:dyDescent="0.2">
      <c r="A1573" s="40" t="str">
        <f t="shared" si="240"/>
        <v/>
      </c>
      <c r="B1573" s="41" t="str">
        <f t="shared" si="241"/>
        <v/>
      </c>
      <c r="C1573" s="42" t="str">
        <f t="shared" si="242"/>
        <v/>
      </c>
      <c r="D1573" s="43" t="str">
        <f t="shared" si="243"/>
        <v/>
      </c>
      <c r="E1573" s="43" t="str">
        <f t="shared" si="244"/>
        <v/>
      </c>
      <c r="F1573" s="43" t="str">
        <f>IF(A1573="","",IF(I1572&lt;=E1573,0,IF(IF(MOD(A1573,int)=0,$D$20,0)+E1573&gt;=I1572+D1573,I1572+D1573-E1573,IF(MOD(A1573,int)=0,$D$20,0)+IF(IF(MOD(A1573,int)=0,$D$20,0)+IF(MOD(A1573-$D$23,periods_per_year)=0,$D$22,0)+E1573&lt;I1572+D1573,IF(MOD(A1573-$D$23,periods_per_year)=0,$D$22,0),I1572+D1573-IF(MOD(A1573,int)=0,$D$20,0)-E1573))))</f>
        <v/>
      </c>
      <c r="G1573" s="44"/>
      <c r="H1573" s="43" t="str">
        <f t="shared" si="245"/>
        <v/>
      </c>
      <c r="I1573" s="43" t="str">
        <f t="shared" si="246"/>
        <v/>
      </c>
      <c r="J1573" s="45" t="str">
        <f t="shared" si="247"/>
        <v/>
      </c>
      <c r="K1573" s="43" t="str">
        <f t="shared" si="248"/>
        <v/>
      </c>
      <c r="L1573" s="43" t="str">
        <f>IF(A1573="","",SUM($K$36:K1573))</f>
        <v/>
      </c>
    </row>
    <row r="1574" spans="1:12" x14ac:dyDescent="0.2">
      <c r="A1574" s="40" t="str">
        <f t="shared" si="240"/>
        <v/>
      </c>
      <c r="B1574" s="41" t="str">
        <f t="shared" si="241"/>
        <v/>
      </c>
      <c r="C1574" s="42" t="str">
        <f t="shared" si="242"/>
        <v/>
      </c>
      <c r="D1574" s="43" t="str">
        <f t="shared" si="243"/>
        <v/>
      </c>
      <c r="E1574" s="43" t="str">
        <f t="shared" si="244"/>
        <v/>
      </c>
      <c r="F1574" s="43" t="str">
        <f>IF(A1574="","",IF(I1573&lt;=E1574,0,IF(IF(MOD(A1574,int)=0,$D$20,0)+E1574&gt;=I1573+D1574,I1573+D1574-E1574,IF(MOD(A1574,int)=0,$D$20,0)+IF(IF(MOD(A1574,int)=0,$D$20,0)+IF(MOD(A1574-$D$23,periods_per_year)=0,$D$22,0)+E1574&lt;I1573+D1574,IF(MOD(A1574-$D$23,periods_per_year)=0,$D$22,0),I1573+D1574-IF(MOD(A1574,int)=0,$D$20,0)-E1574))))</f>
        <v/>
      </c>
      <c r="G1574" s="44"/>
      <c r="H1574" s="43" t="str">
        <f t="shared" si="245"/>
        <v/>
      </c>
      <c r="I1574" s="43" t="str">
        <f t="shared" si="246"/>
        <v/>
      </c>
      <c r="J1574" s="45" t="str">
        <f t="shared" si="247"/>
        <v/>
      </c>
      <c r="K1574" s="43" t="str">
        <f t="shared" si="248"/>
        <v/>
      </c>
      <c r="L1574" s="43" t="str">
        <f>IF(A1574="","",SUM($K$36:K1574))</f>
        <v/>
      </c>
    </row>
    <row r="1575" spans="1:12" x14ac:dyDescent="0.2">
      <c r="A1575" s="40" t="str">
        <f t="shared" si="240"/>
        <v/>
      </c>
      <c r="B1575" s="41" t="str">
        <f t="shared" si="241"/>
        <v/>
      </c>
      <c r="C1575" s="42" t="str">
        <f t="shared" si="242"/>
        <v/>
      </c>
      <c r="D1575" s="43" t="str">
        <f t="shared" si="243"/>
        <v/>
      </c>
      <c r="E1575" s="43" t="str">
        <f t="shared" si="244"/>
        <v/>
      </c>
      <c r="F1575" s="43" t="str">
        <f>IF(A1575="","",IF(I1574&lt;=E1575,0,IF(IF(MOD(A1575,int)=0,$D$20,0)+E1575&gt;=I1574+D1575,I1574+D1575-E1575,IF(MOD(A1575,int)=0,$D$20,0)+IF(IF(MOD(A1575,int)=0,$D$20,0)+IF(MOD(A1575-$D$23,periods_per_year)=0,$D$22,0)+E1575&lt;I1574+D1575,IF(MOD(A1575-$D$23,periods_per_year)=0,$D$22,0),I1574+D1575-IF(MOD(A1575,int)=0,$D$20,0)-E1575))))</f>
        <v/>
      </c>
      <c r="G1575" s="44"/>
      <c r="H1575" s="43" t="str">
        <f t="shared" si="245"/>
        <v/>
      </c>
      <c r="I1575" s="43" t="str">
        <f t="shared" si="246"/>
        <v/>
      </c>
      <c r="J1575" s="45" t="str">
        <f t="shared" si="247"/>
        <v/>
      </c>
      <c r="K1575" s="43" t="str">
        <f t="shared" si="248"/>
        <v/>
      </c>
      <c r="L1575" s="43" t="str">
        <f>IF(A1575="","",SUM($K$36:K1575))</f>
        <v/>
      </c>
    </row>
    <row r="1576" spans="1:12" x14ac:dyDescent="0.2">
      <c r="A1576" s="40" t="str">
        <f t="shared" si="240"/>
        <v/>
      </c>
      <c r="B1576" s="41" t="str">
        <f t="shared" si="241"/>
        <v/>
      </c>
      <c r="C1576" s="42" t="str">
        <f t="shared" si="242"/>
        <v/>
      </c>
      <c r="D1576" s="43" t="str">
        <f t="shared" si="243"/>
        <v/>
      </c>
      <c r="E1576" s="43" t="str">
        <f t="shared" si="244"/>
        <v/>
      </c>
      <c r="F1576" s="43" t="str">
        <f>IF(A1576="","",IF(I1575&lt;=E1576,0,IF(IF(MOD(A1576,int)=0,$D$20,0)+E1576&gt;=I1575+D1576,I1575+D1576-E1576,IF(MOD(A1576,int)=0,$D$20,0)+IF(IF(MOD(A1576,int)=0,$D$20,0)+IF(MOD(A1576-$D$23,periods_per_year)=0,$D$22,0)+E1576&lt;I1575+D1576,IF(MOD(A1576-$D$23,periods_per_year)=0,$D$22,0),I1575+D1576-IF(MOD(A1576,int)=0,$D$20,0)-E1576))))</f>
        <v/>
      </c>
      <c r="G1576" s="44"/>
      <c r="H1576" s="43" t="str">
        <f t="shared" si="245"/>
        <v/>
      </c>
      <c r="I1576" s="43" t="str">
        <f t="shared" si="246"/>
        <v/>
      </c>
      <c r="J1576" s="45" t="str">
        <f t="shared" si="247"/>
        <v/>
      </c>
      <c r="K1576" s="43" t="str">
        <f t="shared" si="248"/>
        <v/>
      </c>
      <c r="L1576" s="43" t="str">
        <f>IF(A1576="","",SUM($K$36:K1576))</f>
        <v/>
      </c>
    </row>
    <row r="1577" spans="1:12" x14ac:dyDescent="0.2">
      <c r="A1577" s="40" t="str">
        <f t="shared" si="240"/>
        <v/>
      </c>
      <c r="B1577" s="41" t="str">
        <f t="shared" si="241"/>
        <v/>
      </c>
      <c r="C1577" s="42" t="str">
        <f t="shared" si="242"/>
        <v/>
      </c>
      <c r="D1577" s="43" t="str">
        <f t="shared" si="243"/>
        <v/>
      </c>
      <c r="E1577" s="43" t="str">
        <f t="shared" si="244"/>
        <v/>
      </c>
      <c r="F1577" s="43" t="str">
        <f>IF(A1577="","",IF(I1576&lt;=E1577,0,IF(IF(MOD(A1577,int)=0,$D$20,0)+E1577&gt;=I1576+D1577,I1576+D1577-E1577,IF(MOD(A1577,int)=0,$D$20,0)+IF(IF(MOD(A1577,int)=0,$D$20,0)+IF(MOD(A1577-$D$23,periods_per_year)=0,$D$22,0)+E1577&lt;I1576+D1577,IF(MOD(A1577-$D$23,periods_per_year)=0,$D$22,0),I1576+D1577-IF(MOD(A1577,int)=0,$D$20,0)-E1577))))</f>
        <v/>
      </c>
      <c r="G1577" s="44"/>
      <c r="H1577" s="43" t="str">
        <f t="shared" si="245"/>
        <v/>
      </c>
      <c r="I1577" s="43" t="str">
        <f t="shared" si="246"/>
        <v/>
      </c>
      <c r="J1577" s="45" t="str">
        <f t="shared" si="247"/>
        <v/>
      </c>
      <c r="K1577" s="43" t="str">
        <f t="shared" si="248"/>
        <v/>
      </c>
      <c r="L1577" s="43" t="str">
        <f>IF(A1577="","",SUM($K$36:K1577))</f>
        <v/>
      </c>
    </row>
    <row r="1578" spans="1:12" x14ac:dyDescent="0.2">
      <c r="A1578" s="40" t="str">
        <f t="shared" si="240"/>
        <v/>
      </c>
      <c r="B1578" s="41" t="str">
        <f t="shared" si="241"/>
        <v/>
      </c>
      <c r="C1578" s="42" t="str">
        <f t="shared" si="242"/>
        <v/>
      </c>
      <c r="D1578" s="43" t="str">
        <f t="shared" si="243"/>
        <v/>
      </c>
      <c r="E1578" s="43" t="str">
        <f t="shared" si="244"/>
        <v/>
      </c>
      <c r="F1578" s="43" t="str">
        <f>IF(A1578="","",IF(I1577&lt;=E1578,0,IF(IF(MOD(A1578,int)=0,$D$20,0)+E1578&gt;=I1577+D1578,I1577+D1578-E1578,IF(MOD(A1578,int)=0,$D$20,0)+IF(IF(MOD(A1578,int)=0,$D$20,0)+IF(MOD(A1578-$D$23,periods_per_year)=0,$D$22,0)+E1578&lt;I1577+D1578,IF(MOD(A1578-$D$23,periods_per_year)=0,$D$22,0),I1577+D1578-IF(MOD(A1578,int)=0,$D$20,0)-E1578))))</f>
        <v/>
      </c>
      <c r="G1578" s="44"/>
      <c r="H1578" s="43" t="str">
        <f t="shared" si="245"/>
        <v/>
      </c>
      <c r="I1578" s="43" t="str">
        <f t="shared" si="246"/>
        <v/>
      </c>
      <c r="J1578" s="45" t="str">
        <f t="shared" si="247"/>
        <v/>
      </c>
      <c r="K1578" s="43" t="str">
        <f t="shared" si="248"/>
        <v/>
      </c>
      <c r="L1578" s="43" t="str">
        <f>IF(A1578="","",SUM($K$36:K1578))</f>
        <v/>
      </c>
    </row>
    <row r="1579" spans="1:12" x14ac:dyDescent="0.2">
      <c r="A1579" s="40" t="str">
        <f t="shared" si="240"/>
        <v/>
      </c>
      <c r="B1579" s="41" t="str">
        <f t="shared" si="241"/>
        <v/>
      </c>
      <c r="C1579" s="42" t="str">
        <f t="shared" si="242"/>
        <v/>
      </c>
      <c r="D1579" s="43" t="str">
        <f t="shared" si="243"/>
        <v/>
      </c>
      <c r="E1579" s="43" t="str">
        <f t="shared" si="244"/>
        <v/>
      </c>
      <c r="F1579" s="43" t="str">
        <f>IF(A1579="","",IF(I1578&lt;=E1579,0,IF(IF(MOD(A1579,int)=0,$D$20,0)+E1579&gt;=I1578+D1579,I1578+D1579-E1579,IF(MOD(A1579,int)=0,$D$20,0)+IF(IF(MOD(A1579,int)=0,$D$20,0)+IF(MOD(A1579-$D$23,periods_per_year)=0,$D$22,0)+E1579&lt;I1578+D1579,IF(MOD(A1579-$D$23,periods_per_year)=0,$D$22,0),I1578+D1579-IF(MOD(A1579,int)=0,$D$20,0)-E1579))))</f>
        <v/>
      </c>
      <c r="G1579" s="44"/>
      <c r="H1579" s="43" t="str">
        <f t="shared" si="245"/>
        <v/>
      </c>
      <c r="I1579" s="43" t="str">
        <f t="shared" si="246"/>
        <v/>
      </c>
      <c r="J1579" s="45" t="str">
        <f t="shared" si="247"/>
        <v/>
      </c>
      <c r="K1579" s="43" t="str">
        <f t="shared" si="248"/>
        <v/>
      </c>
      <c r="L1579" s="43" t="str">
        <f>IF(A1579="","",SUM($K$36:K1579))</f>
        <v/>
      </c>
    </row>
    <row r="1580" spans="1:12" x14ac:dyDescent="0.2">
      <c r="A1580" s="40" t="str">
        <f t="shared" si="240"/>
        <v/>
      </c>
      <c r="B1580" s="41" t="str">
        <f t="shared" si="241"/>
        <v/>
      </c>
      <c r="C1580" s="42" t="str">
        <f t="shared" si="242"/>
        <v/>
      </c>
      <c r="D1580" s="43" t="str">
        <f t="shared" si="243"/>
        <v/>
      </c>
      <c r="E1580" s="43" t="str">
        <f t="shared" si="244"/>
        <v/>
      </c>
      <c r="F1580" s="43" t="str">
        <f>IF(A1580="","",IF(I1579&lt;=E1580,0,IF(IF(MOD(A1580,int)=0,$D$20,0)+E1580&gt;=I1579+D1580,I1579+D1580-E1580,IF(MOD(A1580,int)=0,$D$20,0)+IF(IF(MOD(A1580,int)=0,$D$20,0)+IF(MOD(A1580-$D$23,periods_per_year)=0,$D$22,0)+E1580&lt;I1579+D1580,IF(MOD(A1580-$D$23,periods_per_year)=0,$D$22,0),I1579+D1580-IF(MOD(A1580,int)=0,$D$20,0)-E1580))))</f>
        <v/>
      </c>
      <c r="G1580" s="44"/>
      <c r="H1580" s="43" t="str">
        <f t="shared" si="245"/>
        <v/>
      </c>
      <c r="I1580" s="43" t="str">
        <f t="shared" si="246"/>
        <v/>
      </c>
      <c r="J1580" s="45" t="str">
        <f t="shared" si="247"/>
        <v/>
      </c>
      <c r="K1580" s="43" t="str">
        <f t="shared" si="248"/>
        <v/>
      </c>
      <c r="L1580" s="43" t="str">
        <f>IF(A1580="","",SUM($K$36:K1580))</f>
        <v/>
      </c>
    </row>
    <row r="1581" spans="1:12" x14ac:dyDescent="0.2">
      <c r="A1581" s="40" t="str">
        <f t="shared" si="240"/>
        <v/>
      </c>
      <c r="B1581" s="41" t="str">
        <f t="shared" si="241"/>
        <v/>
      </c>
      <c r="C1581" s="42" t="str">
        <f t="shared" si="242"/>
        <v/>
      </c>
      <c r="D1581" s="43" t="str">
        <f t="shared" si="243"/>
        <v/>
      </c>
      <c r="E1581" s="43" t="str">
        <f t="shared" si="244"/>
        <v/>
      </c>
      <c r="F1581" s="43" t="str">
        <f>IF(A1581="","",IF(I1580&lt;=E1581,0,IF(IF(MOD(A1581,int)=0,$D$20,0)+E1581&gt;=I1580+D1581,I1580+D1581-E1581,IF(MOD(A1581,int)=0,$D$20,0)+IF(IF(MOD(A1581,int)=0,$D$20,0)+IF(MOD(A1581-$D$23,periods_per_year)=0,$D$22,0)+E1581&lt;I1580+D1581,IF(MOD(A1581-$D$23,periods_per_year)=0,$D$22,0),I1580+D1581-IF(MOD(A1581,int)=0,$D$20,0)-E1581))))</f>
        <v/>
      </c>
      <c r="G1581" s="44"/>
      <c r="H1581" s="43" t="str">
        <f t="shared" si="245"/>
        <v/>
      </c>
      <c r="I1581" s="43" t="str">
        <f t="shared" si="246"/>
        <v/>
      </c>
      <c r="J1581" s="45" t="str">
        <f t="shared" si="247"/>
        <v/>
      </c>
      <c r="K1581" s="43" t="str">
        <f t="shared" si="248"/>
        <v/>
      </c>
      <c r="L1581" s="43" t="str">
        <f>IF(A1581="","",SUM($K$36:K1581))</f>
        <v/>
      </c>
    </row>
    <row r="1582" spans="1:12" x14ac:dyDescent="0.2">
      <c r="A1582" s="40" t="str">
        <f t="shared" si="240"/>
        <v/>
      </c>
      <c r="B1582" s="41" t="str">
        <f t="shared" si="241"/>
        <v/>
      </c>
      <c r="C1582" s="42" t="str">
        <f t="shared" si="242"/>
        <v/>
      </c>
      <c r="D1582" s="43" t="str">
        <f t="shared" si="243"/>
        <v/>
      </c>
      <c r="E1582" s="43" t="str">
        <f t="shared" si="244"/>
        <v/>
      </c>
      <c r="F1582" s="43" t="str">
        <f>IF(A1582="","",IF(I1581&lt;=E1582,0,IF(IF(MOD(A1582,int)=0,$D$20,0)+E1582&gt;=I1581+D1582,I1581+D1582-E1582,IF(MOD(A1582,int)=0,$D$20,0)+IF(IF(MOD(A1582,int)=0,$D$20,0)+IF(MOD(A1582-$D$23,periods_per_year)=0,$D$22,0)+E1582&lt;I1581+D1582,IF(MOD(A1582-$D$23,periods_per_year)=0,$D$22,0),I1581+D1582-IF(MOD(A1582,int)=0,$D$20,0)-E1582))))</f>
        <v/>
      </c>
      <c r="G1582" s="44"/>
      <c r="H1582" s="43" t="str">
        <f t="shared" si="245"/>
        <v/>
      </c>
      <c r="I1582" s="43" t="str">
        <f t="shared" si="246"/>
        <v/>
      </c>
      <c r="J1582" s="45" t="str">
        <f t="shared" si="247"/>
        <v/>
      </c>
      <c r="K1582" s="43" t="str">
        <f t="shared" si="248"/>
        <v/>
      </c>
      <c r="L1582" s="43" t="str">
        <f>IF(A1582="","",SUM($K$36:K1582))</f>
        <v/>
      </c>
    </row>
    <row r="1583" spans="1:12" x14ac:dyDescent="0.2">
      <c r="A1583" s="40" t="str">
        <f t="shared" si="240"/>
        <v/>
      </c>
      <c r="B1583" s="41" t="str">
        <f t="shared" si="241"/>
        <v/>
      </c>
      <c r="C1583" s="42" t="str">
        <f t="shared" si="242"/>
        <v/>
      </c>
      <c r="D1583" s="43" t="str">
        <f t="shared" si="243"/>
        <v/>
      </c>
      <c r="E1583" s="43" t="str">
        <f t="shared" si="244"/>
        <v/>
      </c>
      <c r="F1583" s="43" t="str">
        <f>IF(A1583="","",IF(I1582&lt;=E1583,0,IF(IF(MOD(A1583,int)=0,$D$20,0)+E1583&gt;=I1582+D1583,I1582+D1583-E1583,IF(MOD(A1583,int)=0,$D$20,0)+IF(IF(MOD(A1583,int)=0,$D$20,0)+IF(MOD(A1583-$D$23,periods_per_year)=0,$D$22,0)+E1583&lt;I1582+D1583,IF(MOD(A1583-$D$23,periods_per_year)=0,$D$22,0),I1582+D1583-IF(MOD(A1583,int)=0,$D$20,0)-E1583))))</f>
        <v/>
      </c>
      <c r="G1583" s="44"/>
      <c r="H1583" s="43" t="str">
        <f t="shared" si="245"/>
        <v/>
      </c>
      <c r="I1583" s="43" t="str">
        <f t="shared" si="246"/>
        <v/>
      </c>
      <c r="J1583" s="45" t="str">
        <f t="shared" si="247"/>
        <v/>
      </c>
      <c r="K1583" s="43" t="str">
        <f t="shared" si="248"/>
        <v/>
      </c>
      <c r="L1583" s="43" t="str">
        <f>IF(A1583="","",SUM($K$36:K1583))</f>
        <v/>
      </c>
    </row>
    <row r="1584" spans="1:12" x14ac:dyDescent="0.2">
      <c r="A1584" s="40" t="str">
        <f t="shared" si="240"/>
        <v/>
      </c>
      <c r="B1584" s="41" t="str">
        <f t="shared" si="241"/>
        <v/>
      </c>
      <c r="C1584" s="42" t="str">
        <f t="shared" si="242"/>
        <v/>
      </c>
      <c r="D1584" s="43" t="str">
        <f t="shared" si="243"/>
        <v/>
      </c>
      <c r="E1584" s="43" t="str">
        <f t="shared" si="244"/>
        <v/>
      </c>
      <c r="F1584" s="43" t="str">
        <f>IF(A1584="","",IF(I1583&lt;=E1584,0,IF(IF(MOD(A1584,int)=0,$D$20,0)+E1584&gt;=I1583+D1584,I1583+D1584-E1584,IF(MOD(A1584,int)=0,$D$20,0)+IF(IF(MOD(A1584,int)=0,$D$20,0)+IF(MOD(A1584-$D$23,periods_per_year)=0,$D$22,0)+E1584&lt;I1583+D1584,IF(MOD(A1584-$D$23,periods_per_year)=0,$D$22,0),I1583+D1584-IF(MOD(A1584,int)=0,$D$20,0)-E1584))))</f>
        <v/>
      </c>
      <c r="G1584" s="44"/>
      <c r="H1584" s="43" t="str">
        <f t="shared" si="245"/>
        <v/>
      </c>
      <c r="I1584" s="43" t="str">
        <f t="shared" si="246"/>
        <v/>
      </c>
      <c r="J1584" s="45" t="str">
        <f t="shared" si="247"/>
        <v/>
      </c>
      <c r="K1584" s="43" t="str">
        <f t="shared" si="248"/>
        <v/>
      </c>
      <c r="L1584" s="43" t="str">
        <f>IF(A1584="","",SUM($K$36:K1584))</f>
        <v/>
      </c>
    </row>
    <row r="1585" spans="1:12" x14ac:dyDescent="0.2">
      <c r="A1585" s="40" t="str">
        <f t="shared" si="240"/>
        <v/>
      </c>
      <c r="B1585" s="41" t="str">
        <f t="shared" si="241"/>
        <v/>
      </c>
      <c r="C1585" s="42" t="str">
        <f t="shared" si="242"/>
        <v/>
      </c>
      <c r="D1585" s="43" t="str">
        <f t="shared" si="243"/>
        <v/>
      </c>
      <c r="E1585" s="43" t="str">
        <f t="shared" si="244"/>
        <v/>
      </c>
      <c r="F1585" s="43" t="str">
        <f>IF(A1585="","",IF(I1584&lt;=E1585,0,IF(IF(MOD(A1585,int)=0,$D$20,0)+E1585&gt;=I1584+D1585,I1584+D1585-E1585,IF(MOD(A1585,int)=0,$D$20,0)+IF(IF(MOD(A1585,int)=0,$D$20,0)+IF(MOD(A1585-$D$23,periods_per_year)=0,$D$22,0)+E1585&lt;I1584+D1585,IF(MOD(A1585-$D$23,periods_per_year)=0,$D$22,0),I1584+D1585-IF(MOD(A1585,int)=0,$D$20,0)-E1585))))</f>
        <v/>
      </c>
      <c r="G1585" s="44"/>
      <c r="H1585" s="43" t="str">
        <f t="shared" si="245"/>
        <v/>
      </c>
      <c r="I1585" s="43" t="str">
        <f t="shared" si="246"/>
        <v/>
      </c>
      <c r="J1585" s="45" t="str">
        <f t="shared" si="247"/>
        <v/>
      </c>
      <c r="K1585" s="43" t="str">
        <f t="shared" si="248"/>
        <v/>
      </c>
      <c r="L1585" s="43" t="str">
        <f>IF(A1585="","",SUM($K$36:K1585))</f>
        <v/>
      </c>
    </row>
    <row r="1586" spans="1:12" x14ac:dyDescent="0.2">
      <c r="A1586" s="40" t="str">
        <f t="shared" si="240"/>
        <v/>
      </c>
      <c r="B1586" s="41" t="str">
        <f t="shared" si="241"/>
        <v/>
      </c>
      <c r="C1586" s="42" t="str">
        <f t="shared" si="242"/>
        <v/>
      </c>
      <c r="D1586" s="43" t="str">
        <f t="shared" si="243"/>
        <v/>
      </c>
      <c r="E1586" s="43" t="str">
        <f t="shared" si="244"/>
        <v/>
      </c>
      <c r="F1586" s="43" t="str">
        <f>IF(A1586="","",IF(I1585&lt;=E1586,0,IF(IF(MOD(A1586,int)=0,$D$20,0)+E1586&gt;=I1585+D1586,I1585+D1586-E1586,IF(MOD(A1586,int)=0,$D$20,0)+IF(IF(MOD(A1586,int)=0,$D$20,0)+IF(MOD(A1586-$D$23,periods_per_year)=0,$D$22,0)+E1586&lt;I1585+D1586,IF(MOD(A1586-$D$23,periods_per_year)=0,$D$22,0),I1585+D1586-IF(MOD(A1586,int)=0,$D$20,0)-E1586))))</f>
        <v/>
      </c>
      <c r="G1586" s="44"/>
      <c r="H1586" s="43" t="str">
        <f t="shared" si="245"/>
        <v/>
      </c>
      <c r="I1586" s="43" t="str">
        <f t="shared" si="246"/>
        <v/>
      </c>
      <c r="J1586" s="45" t="str">
        <f t="shared" si="247"/>
        <v/>
      </c>
      <c r="K1586" s="43" t="str">
        <f t="shared" si="248"/>
        <v/>
      </c>
      <c r="L1586" s="43" t="str">
        <f>IF(A1586="","",SUM($K$36:K1586))</f>
        <v/>
      </c>
    </row>
    <row r="1587" spans="1:12" x14ac:dyDescent="0.2">
      <c r="A1587" s="40" t="str">
        <f t="shared" si="240"/>
        <v/>
      </c>
      <c r="B1587" s="41" t="str">
        <f t="shared" si="241"/>
        <v/>
      </c>
      <c r="C1587" s="42" t="str">
        <f t="shared" si="242"/>
        <v/>
      </c>
      <c r="D1587" s="43" t="str">
        <f t="shared" si="243"/>
        <v/>
      </c>
      <c r="E1587" s="43" t="str">
        <f t="shared" si="244"/>
        <v/>
      </c>
      <c r="F1587" s="43" t="str">
        <f>IF(A1587="","",IF(I1586&lt;=E1587,0,IF(IF(MOD(A1587,int)=0,$D$20,0)+E1587&gt;=I1586+D1587,I1586+D1587-E1587,IF(MOD(A1587,int)=0,$D$20,0)+IF(IF(MOD(A1587,int)=0,$D$20,0)+IF(MOD(A1587-$D$23,periods_per_year)=0,$D$22,0)+E1587&lt;I1586+D1587,IF(MOD(A1587-$D$23,periods_per_year)=0,$D$22,0),I1586+D1587-IF(MOD(A1587,int)=0,$D$20,0)-E1587))))</f>
        <v/>
      </c>
      <c r="G1587" s="44"/>
      <c r="H1587" s="43" t="str">
        <f t="shared" si="245"/>
        <v/>
      </c>
      <c r="I1587" s="43" t="str">
        <f t="shared" si="246"/>
        <v/>
      </c>
      <c r="J1587" s="45" t="str">
        <f t="shared" si="247"/>
        <v/>
      </c>
      <c r="K1587" s="43" t="str">
        <f t="shared" si="248"/>
        <v/>
      </c>
      <c r="L1587" s="43" t="str">
        <f>IF(A1587="","",SUM($K$36:K1587))</f>
        <v/>
      </c>
    </row>
    <row r="1588" spans="1:12" x14ac:dyDescent="0.2">
      <c r="A1588" s="40" t="str">
        <f t="shared" si="240"/>
        <v/>
      </c>
      <c r="B1588" s="41" t="str">
        <f t="shared" si="241"/>
        <v/>
      </c>
      <c r="C1588" s="42" t="str">
        <f t="shared" si="242"/>
        <v/>
      </c>
      <c r="D1588" s="43" t="str">
        <f t="shared" si="243"/>
        <v/>
      </c>
      <c r="E1588" s="43" t="str">
        <f t="shared" si="244"/>
        <v/>
      </c>
      <c r="F1588" s="43" t="str">
        <f>IF(A1588="","",IF(I1587&lt;=E1588,0,IF(IF(MOD(A1588,int)=0,$D$20,0)+E1588&gt;=I1587+D1588,I1587+D1588-E1588,IF(MOD(A1588,int)=0,$D$20,0)+IF(IF(MOD(A1588,int)=0,$D$20,0)+IF(MOD(A1588-$D$23,periods_per_year)=0,$D$22,0)+E1588&lt;I1587+D1588,IF(MOD(A1588-$D$23,periods_per_year)=0,$D$22,0),I1587+D1588-IF(MOD(A1588,int)=0,$D$20,0)-E1588))))</f>
        <v/>
      </c>
      <c r="G1588" s="44"/>
      <c r="H1588" s="43" t="str">
        <f t="shared" si="245"/>
        <v/>
      </c>
      <c r="I1588" s="43" t="str">
        <f t="shared" si="246"/>
        <v/>
      </c>
      <c r="J1588" s="45" t="str">
        <f t="shared" si="247"/>
        <v/>
      </c>
      <c r="K1588" s="43" t="str">
        <f t="shared" si="248"/>
        <v/>
      </c>
      <c r="L1588" s="43" t="str">
        <f>IF(A1588="","",SUM($K$36:K1588))</f>
        <v/>
      </c>
    </row>
    <row r="1589" spans="1:12" x14ac:dyDescent="0.2">
      <c r="A1589" s="40" t="str">
        <f t="shared" si="240"/>
        <v/>
      </c>
      <c r="B1589" s="41" t="str">
        <f t="shared" si="241"/>
        <v/>
      </c>
      <c r="C1589" s="42" t="str">
        <f t="shared" si="242"/>
        <v/>
      </c>
      <c r="D1589" s="43" t="str">
        <f t="shared" si="243"/>
        <v/>
      </c>
      <c r="E1589" s="43" t="str">
        <f t="shared" si="244"/>
        <v/>
      </c>
      <c r="F1589" s="43" t="str">
        <f>IF(A1589="","",IF(I1588&lt;=E1589,0,IF(IF(MOD(A1589,int)=0,$D$20,0)+E1589&gt;=I1588+D1589,I1588+D1589-E1589,IF(MOD(A1589,int)=0,$D$20,0)+IF(IF(MOD(A1589,int)=0,$D$20,0)+IF(MOD(A1589-$D$23,periods_per_year)=0,$D$22,0)+E1589&lt;I1588+D1589,IF(MOD(A1589-$D$23,periods_per_year)=0,$D$22,0),I1588+D1589-IF(MOD(A1589,int)=0,$D$20,0)-E1589))))</f>
        <v/>
      </c>
      <c r="G1589" s="44"/>
      <c r="H1589" s="43" t="str">
        <f t="shared" si="245"/>
        <v/>
      </c>
      <c r="I1589" s="43" t="str">
        <f t="shared" si="246"/>
        <v/>
      </c>
      <c r="J1589" s="45" t="str">
        <f t="shared" si="247"/>
        <v/>
      </c>
      <c r="K1589" s="43" t="str">
        <f t="shared" si="248"/>
        <v/>
      </c>
      <c r="L1589" s="43" t="str">
        <f>IF(A1589="","",SUM($K$36:K1589))</f>
        <v/>
      </c>
    </row>
    <row r="1590" spans="1:12" x14ac:dyDescent="0.2">
      <c r="A1590" s="40" t="str">
        <f t="shared" si="240"/>
        <v/>
      </c>
      <c r="B1590" s="41" t="str">
        <f t="shared" si="241"/>
        <v/>
      </c>
      <c r="C1590" s="42" t="str">
        <f t="shared" si="242"/>
        <v/>
      </c>
      <c r="D1590" s="43" t="str">
        <f t="shared" si="243"/>
        <v/>
      </c>
      <c r="E1590" s="43" t="str">
        <f t="shared" si="244"/>
        <v/>
      </c>
      <c r="F1590" s="43" t="str">
        <f>IF(A1590="","",IF(I1589&lt;=E1590,0,IF(IF(MOD(A1590,int)=0,$D$20,0)+E1590&gt;=I1589+D1590,I1589+D1590-E1590,IF(MOD(A1590,int)=0,$D$20,0)+IF(IF(MOD(A1590,int)=0,$D$20,0)+IF(MOD(A1590-$D$23,periods_per_year)=0,$D$22,0)+E1590&lt;I1589+D1590,IF(MOD(A1590-$D$23,periods_per_year)=0,$D$22,0),I1589+D1590-IF(MOD(A1590,int)=0,$D$20,0)-E1590))))</f>
        <v/>
      </c>
      <c r="G1590" s="44"/>
      <c r="H1590" s="43" t="str">
        <f t="shared" si="245"/>
        <v/>
      </c>
      <c r="I1590" s="43" t="str">
        <f t="shared" si="246"/>
        <v/>
      </c>
      <c r="J1590" s="45" t="str">
        <f t="shared" si="247"/>
        <v/>
      </c>
      <c r="K1590" s="43" t="str">
        <f t="shared" si="248"/>
        <v/>
      </c>
      <c r="L1590" s="43" t="str">
        <f>IF(A1590="","",SUM($K$36:K1590))</f>
        <v/>
      </c>
    </row>
    <row r="1591" spans="1:12" x14ac:dyDescent="0.2">
      <c r="A1591" s="40" t="str">
        <f t="shared" si="240"/>
        <v/>
      </c>
      <c r="B1591" s="41" t="str">
        <f t="shared" si="241"/>
        <v/>
      </c>
      <c r="C1591" s="42" t="str">
        <f t="shared" si="242"/>
        <v/>
      </c>
      <c r="D1591" s="43" t="str">
        <f t="shared" si="243"/>
        <v/>
      </c>
      <c r="E1591" s="43" t="str">
        <f t="shared" si="244"/>
        <v/>
      </c>
      <c r="F1591" s="43" t="str">
        <f>IF(A1591="","",IF(I1590&lt;=E1591,0,IF(IF(MOD(A1591,int)=0,$D$20,0)+E1591&gt;=I1590+D1591,I1590+D1591-E1591,IF(MOD(A1591,int)=0,$D$20,0)+IF(IF(MOD(A1591,int)=0,$D$20,0)+IF(MOD(A1591-$D$23,periods_per_year)=0,$D$22,0)+E1591&lt;I1590+D1591,IF(MOD(A1591-$D$23,periods_per_year)=0,$D$22,0),I1590+D1591-IF(MOD(A1591,int)=0,$D$20,0)-E1591))))</f>
        <v/>
      </c>
      <c r="G1591" s="44"/>
      <c r="H1591" s="43" t="str">
        <f t="shared" si="245"/>
        <v/>
      </c>
      <c r="I1591" s="43" t="str">
        <f t="shared" si="246"/>
        <v/>
      </c>
      <c r="J1591" s="45" t="str">
        <f t="shared" si="247"/>
        <v/>
      </c>
      <c r="K1591" s="43" t="str">
        <f t="shared" si="248"/>
        <v/>
      </c>
      <c r="L1591" s="43" t="str">
        <f>IF(A1591="","",SUM($K$36:K1591))</f>
        <v/>
      </c>
    </row>
    <row r="1592" spans="1:12" x14ac:dyDescent="0.2">
      <c r="A1592" s="40" t="str">
        <f t="shared" si="240"/>
        <v/>
      </c>
      <c r="B1592" s="41" t="str">
        <f t="shared" si="241"/>
        <v/>
      </c>
      <c r="C1592" s="42" t="str">
        <f t="shared" si="242"/>
        <v/>
      </c>
      <c r="D1592" s="43" t="str">
        <f t="shared" si="243"/>
        <v/>
      </c>
      <c r="E1592" s="43" t="str">
        <f t="shared" si="244"/>
        <v/>
      </c>
      <c r="F1592" s="43" t="str">
        <f>IF(A1592="","",IF(I1591&lt;=E1592,0,IF(IF(MOD(A1592,int)=0,$D$20,0)+E1592&gt;=I1591+D1592,I1591+D1592-E1592,IF(MOD(A1592,int)=0,$D$20,0)+IF(IF(MOD(A1592,int)=0,$D$20,0)+IF(MOD(A1592-$D$23,periods_per_year)=0,$D$22,0)+E1592&lt;I1591+D1592,IF(MOD(A1592-$D$23,periods_per_year)=0,$D$22,0),I1591+D1592-IF(MOD(A1592,int)=0,$D$20,0)-E1592))))</f>
        <v/>
      </c>
      <c r="G1592" s="44"/>
      <c r="H1592" s="43" t="str">
        <f t="shared" si="245"/>
        <v/>
      </c>
      <c r="I1592" s="43" t="str">
        <f t="shared" si="246"/>
        <v/>
      </c>
      <c r="J1592" s="45" t="str">
        <f t="shared" si="247"/>
        <v/>
      </c>
      <c r="K1592" s="43" t="str">
        <f t="shared" si="248"/>
        <v/>
      </c>
      <c r="L1592" s="43" t="str">
        <f>IF(A1592="","",SUM($K$36:K1592))</f>
        <v/>
      </c>
    </row>
    <row r="1593" spans="1:12" x14ac:dyDescent="0.2">
      <c r="A1593" s="40" t="str">
        <f t="shared" si="240"/>
        <v/>
      </c>
      <c r="B1593" s="41" t="str">
        <f t="shared" si="241"/>
        <v/>
      </c>
      <c r="C1593" s="42" t="str">
        <f t="shared" si="242"/>
        <v/>
      </c>
      <c r="D1593" s="43" t="str">
        <f t="shared" si="243"/>
        <v/>
      </c>
      <c r="E1593" s="43" t="str">
        <f t="shared" si="244"/>
        <v/>
      </c>
      <c r="F1593" s="43" t="str">
        <f>IF(A1593="","",IF(I1592&lt;=E1593,0,IF(IF(MOD(A1593,int)=0,$D$20,0)+E1593&gt;=I1592+D1593,I1592+D1593-E1593,IF(MOD(A1593,int)=0,$D$20,0)+IF(IF(MOD(A1593,int)=0,$D$20,0)+IF(MOD(A1593-$D$23,periods_per_year)=0,$D$22,0)+E1593&lt;I1592+D1593,IF(MOD(A1593-$D$23,periods_per_year)=0,$D$22,0),I1592+D1593-IF(MOD(A1593,int)=0,$D$20,0)-E1593))))</f>
        <v/>
      </c>
      <c r="G1593" s="44"/>
      <c r="H1593" s="43" t="str">
        <f t="shared" si="245"/>
        <v/>
      </c>
      <c r="I1593" s="43" t="str">
        <f t="shared" si="246"/>
        <v/>
      </c>
      <c r="J1593" s="45" t="str">
        <f t="shared" si="247"/>
        <v/>
      </c>
      <c r="K1593" s="43" t="str">
        <f t="shared" si="248"/>
        <v/>
      </c>
      <c r="L1593" s="43" t="str">
        <f>IF(A1593="","",SUM($K$36:K1593))</f>
        <v/>
      </c>
    </row>
    <row r="1594" spans="1:12" x14ac:dyDescent="0.2">
      <c r="A1594" s="40" t="str">
        <f t="shared" si="240"/>
        <v/>
      </c>
      <c r="B1594" s="41" t="str">
        <f t="shared" si="241"/>
        <v/>
      </c>
      <c r="C1594" s="42" t="str">
        <f t="shared" si="242"/>
        <v/>
      </c>
      <c r="D1594" s="43" t="str">
        <f t="shared" si="243"/>
        <v/>
      </c>
      <c r="E1594" s="43" t="str">
        <f t="shared" si="244"/>
        <v/>
      </c>
      <c r="F1594" s="43" t="str">
        <f>IF(A1594="","",IF(I1593&lt;=E1594,0,IF(IF(MOD(A1594,int)=0,$D$20,0)+E1594&gt;=I1593+D1594,I1593+D1594-E1594,IF(MOD(A1594,int)=0,$D$20,0)+IF(IF(MOD(A1594,int)=0,$D$20,0)+IF(MOD(A1594-$D$23,periods_per_year)=0,$D$22,0)+E1594&lt;I1593+D1594,IF(MOD(A1594-$D$23,periods_per_year)=0,$D$22,0),I1593+D1594-IF(MOD(A1594,int)=0,$D$20,0)-E1594))))</f>
        <v/>
      </c>
      <c r="G1594" s="44"/>
      <c r="H1594" s="43" t="str">
        <f t="shared" si="245"/>
        <v/>
      </c>
      <c r="I1594" s="43" t="str">
        <f t="shared" si="246"/>
        <v/>
      </c>
      <c r="J1594" s="45" t="str">
        <f t="shared" si="247"/>
        <v/>
      </c>
      <c r="K1594" s="43" t="str">
        <f t="shared" si="248"/>
        <v/>
      </c>
      <c r="L1594" s="43" t="str">
        <f>IF(A1594="","",SUM($K$36:K1594))</f>
        <v/>
      </c>
    </row>
    <row r="1595" spans="1:12" x14ac:dyDescent="0.2">
      <c r="A1595" s="40" t="str">
        <f t="shared" si="240"/>
        <v/>
      </c>
      <c r="B1595" s="41" t="str">
        <f t="shared" si="241"/>
        <v/>
      </c>
      <c r="C1595" s="42" t="str">
        <f t="shared" si="242"/>
        <v/>
      </c>
      <c r="D1595" s="43" t="str">
        <f t="shared" si="243"/>
        <v/>
      </c>
      <c r="E1595" s="43" t="str">
        <f t="shared" si="244"/>
        <v/>
      </c>
      <c r="F1595" s="43" t="str">
        <f>IF(A1595="","",IF(I1594&lt;=E1595,0,IF(IF(MOD(A1595,int)=0,$D$20,0)+E1595&gt;=I1594+D1595,I1594+D1595-E1595,IF(MOD(A1595,int)=0,$D$20,0)+IF(IF(MOD(A1595,int)=0,$D$20,0)+IF(MOD(A1595-$D$23,periods_per_year)=0,$D$22,0)+E1595&lt;I1594+D1595,IF(MOD(A1595-$D$23,periods_per_year)=0,$D$22,0),I1594+D1595-IF(MOD(A1595,int)=0,$D$20,0)-E1595))))</f>
        <v/>
      </c>
      <c r="G1595" s="44"/>
      <c r="H1595" s="43" t="str">
        <f t="shared" si="245"/>
        <v/>
      </c>
      <c r="I1595" s="43" t="str">
        <f t="shared" si="246"/>
        <v/>
      </c>
      <c r="J1595" s="45" t="str">
        <f t="shared" si="247"/>
        <v/>
      </c>
      <c r="K1595" s="43" t="str">
        <f t="shared" si="248"/>
        <v/>
      </c>
      <c r="L1595" s="43" t="str">
        <f>IF(A1595="","",SUM($K$36:K1595))</f>
        <v/>
      </c>
    </row>
    <row r="1596" spans="1:12" x14ac:dyDescent="0.2">
      <c r="A1596" s="6"/>
      <c r="B1596" s="6"/>
      <c r="C1596" s="6"/>
      <c r="D1596" s="6"/>
      <c r="E1596" s="6"/>
      <c r="F1596" s="6"/>
      <c r="G1596" s="6"/>
      <c r="H1596" s="6"/>
      <c r="I1596" s="6"/>
      <c r="K1596" s="6"/>
      <c r="L1596" s="6"/>
    </row>
    <row r="1597" spans="1:12" x14ac:dyDescent="0.2">
      <c r="A1597" s="31" t="s">
        <v>21</v>
      </c>
    </row>
  </sheetData>
  <phoneticPr fontId="2" type="noConversion"/>
  <conditionalFormatting sqref="K36:L1595 H36:I1595 A36:F1595">
    <cfRule type="expression" dxfId="5" priority="1" stopIfTrue="1">
      <formula>MOD($A36,periods_per_year)=0</formula>
    </cfRule>
  </conditionalFormatting>
  <conditionalFormatting sqref="J36:J1595">
    <cfRule type="expression" dxfId="4" priority="2" stopIfTrue="1">
      <formula>MOD($A36,periods_per_year)=0</formula>
    </cfRule>
  </conditionalFormatting>
  <conditionalFormatting sqref="L12:L15 K6:K15 K16:L18">
    <cfRule type="expression" dxfId="3" priority="3" stopIfTrue="1">
      <formula>NOT(variable)</formula>
    </cfRule>
  </conditionalFormatting>
  <conditionalFormatting sqref="L6:L10">
    <cfRule type="expression" dxfId="2" priority="4" stopIfTrue="1">
      <formula>variable</formula>
    </cfRule>
  </conditionalFormatting>
  <conditionalFormatting sqref="L11">
    <cfRule type="expression" dxfId="1" priority="5" stopIfTrue="1">
      <formula>variable</formula>
    </cfRule>
  </conditionalFormatting>
  <dataValidations count="5">
    <dataValidation type="whole" errorStyle="warning" operator="greaterThanOrEqual" allowBlank="1" showInputMessage="1" showErrorMessage="1" errorTitle="Invalid Payment Interval" error="Payment Interval must be a positive integer (1,2,3,4,etc.) or blank." sqref="D21" xr:uid="{00000000-0002-0000-0000-000000000000}">
      <formula1>0</formula1>
    </dataValidation>
    <dataValidation type="whole" errorStyle="information" showErrorMessage="1" errorTitle="Invalid Entry" error="The Month must be a number between 1 and 12" sqref="D23" xr:uid="{00000000-0002-0000-0000-000001000000}">
      <formula1>1</formula1>
      <formula2>12</formula2>
    </dataValidation>
    <dataValidation type="list" showInputMessage="1" showErrorMessage="1" sqref="D10" xr:uid="{00000000-0002-0000-0000-000002000000}">
      <formula1>"Monthly,Semi-Monthly,Bi-Weekly,Weekly,Acc Bi-Weekly,Acc Weekly"</formula1>
    </dataValidation>
    <dataValidation type="list" showInputMessage="1" showErrorMessage="1" sqref="D9" xr:uid="{00000000-0002-0000-0000-000003000000}">
      <formula1>"Semi-Annually,Monthly"</formula1>
    </dataValidation>
    <dataValidation type="list" showInputMessage="1" showErrorMessage="1" sqref="L5" xr:uid="{00000000-0002-0000-0000-000004000000}">
      <formula1>"Variable Rate,Fixed Rate"</formula1>
    </dataValidation>
  </dataValidations>
  <printOptions horizontalCentered="1"/>
  <pageMargins left="0.5" right="0.5" top="0.5" bottom="0.75" header="0.25" footer="0.25"/>
  <pageSetup scale="78" fitToHeight="0" orientation="portrait" r:id="rId1"/>
  <headerFooter alignWithMargins="0"/>
  <ignoredErrors>
    <ignoredError sqref="D13:D15"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sheetPr>
  <dimension ref="A1:G1564"/>
  <sheetViews>
    <sheetView showGridLines="0" workbookViewId="0"/>
  </sheetViews>
  <sheetFormatPr defaultRowHeight="12.75" x14ac:dyDescent="0.2"/>
  <cols>
    <col min="1" max="1" width="6.28515625" customWidth="1"/>
    <col min="2" max="2" width="8.7109375" bestFit="1" customWidth="1"/>
    <col min="3" max="3" width="8.140625" customWidth="1"/>
    <col min="4" max="4" width="9.7109375" customWidth="1"/>
    <col min="5" max="5" width="11.5703125" customWidth="1"/>
    <col min="6" max="6" width="9.7109375" customWidth="1"/>
    <col min="7" max="7" width="13.42578125" customWidth="1"/>
  </cols>
  <sheetData>
    <row r="1" spans="1:7" ht="15" x14ac:dyDescent="0.2">
      <c r="A1" s="47" t="s">
        <v>51</v>
      </c>
      <c r="B1" s="47"/>
      <c r="C1" s="47"/>
    </row>
    <row r="2" spans="1:7" ht="13.5" thickBot="1" x14ac:dyDescent="0.25">
      <c r="A2" s="32" t="s">
        <v>39</v>
      </c>
      <c r="B2" s="32" t="s">
        <v>8</v>
      </c>
      <c r="C2" s="32" t="s">
        <v>52</v>
      </c>
      <c r="D2" s="33" t="s">
        <v>53</v>
      </c>
      <c r="E2" s="33" t="s">
        <v>22</v>
      </c>
      <c r="F2" s="33" t="s">
        <v>54</v>
      </c>
      <c r="G2" s="33" t="s">
        <v>47</v>
      </c>
    </row>
    <row r="3" spans="1:7" x14ac:dyDescent="0.2">
      <c r="A3" s="36"/>
      <c r="B3" s="36"/>
      <c r="C3" s="36"/>
      <c r="D3" s="36"/>
      <c r="E3" s="36"/>
      <c r="F3" s="36"/>
      <c r="G3" s="39">
        <f>loan_amount</f>
        <v>150000</v>
      </c>
    </row>
    <row r="4" spans="1:7" x14ac:dyDescent="0.2">
      <c r="A4" s="48">
        <f t="shared" ref="A4:A67" si="0">IF(G3="","",IF(OR(A3&gt;=nper,ROUND(G3,2)&lt;=0),"",A3+1))</f>
        <v>1</v>
      </c>
      <c r="B4" s="49">
        <f t="shared" ref="B4:B67" si="1">IF(A4="","",IF(OR(periods_per_year=26,periods_per_year=52),IF(periods_per_year=26,IF(A4=1,fpdate,B3+14),IF(periods_per_year=52,IF(A4=1,fpdate,B3+7),"n/a")),IF(periods_per_year=24,DATE(YEAR(fpdate),MONTH(fpdate)+(A4-1)/2+IF(AND(DAY(fpdate)&gt;=15,MOD(A4,2)=0),1,0),IF(MOD(A4,2)=0,IF(DAY(fpdate)&gt;=15,DAY(fpdate)-14,DAY(fpdate)+14),DAY(fpdate))),IF(DAY(DATE(YEAR(fpdate),MONTH(fpdate)+A4-1,DAY(fpdate)))&lt;&gt;DAY(fpdate),DATE(YEAR(fpdate),MONTH(fpdate)+A4,0),DATE(YEAR(fpdate),MONTH(fpdate)+A4-1,DAY(fpdate))))))</f>
        <v>43466</v>
      </c>
      <c r="C4" s="50">
        <f>IF(A4="","",IF(variable,IF(A4&lt;MortgageCalculator!$L$6*periods_per_year,start_rate,IF(MortgageCalculator!$L$10&gt;=0,MIN(MortgageCalculator!$L$7,start_rate+MortgageCalculator!$L$10*ROUNDUP((A4-MortgageCalculator!$L$6*periods_per_year)/MortgageCalculator!$L$9,0)),MAX(MortgageCalculator!$L$8,start_rate+MortgageCalculator!$L$10*ROUNDUP((A4-MortgageCalculator!$L$6*periods_per_year)/MortgageCalculator!$L$9,0)))),start_rate))</f>
        <v>5.5E-2</v>
      </c>
      <c r="D4" s="51">
        <f t="shared" ref="D4:D67" si="2">IF(A4="","",ROUND((((1+C4/CP)^(CP/periods_per_year))-1)*G3,2))</f>
        <v>687.5</v>
      </c>
      <c r="E4" s="51">
        <f t="shared" ref="E4:E67" si="3">IF(A4="","",IF(A4=nper,G3+D4,MIN(G3+D4,IF(C4=C3,E3,ROUND(-PMT(((1+C4/CP)^(CP/periods_per_year))-1,nper-A4+1,G3),2)))))</f>
        <v>1225.6300000000001</v>
      </c>
      <c r="F4" s="51">
        <f t="shared" ref="F4:F67" si="4">IF(A4="","",E4-D4)</f>
        <v>538.13000000000011</v>
      </c>
      <c r="G4" s="51">
        <f t="shared" ref="G4:G67" si="5">IF(A4="","",G3-F4)</f>
        <v>149461.87</v>
      </c>
    </row>
    <row r="5" spans="1:7" x14ac:dyDescent="0.2">
      <c r="A5" s="48">
        <f t="shared" si="0"/>
        <v>2</v>
      </c>
      <c r="B5" s="49">
        <f t="shared" si="1"/>
        <v>43497</v>
      </c>
      <c r="C5" s="50">
        <f>IF(A5="","",IF(variable,IF(A5&lt;MortgageCalculator!$L$6*periods_per_year,start_rate,IF(MortgageCalculator!$L$10&gt;=0,MIN(MortgageCalculator!$L$7,start_rate+MortgageCalculator!$L$10*ROUNDUP((A5-MortgageCalculator!$L$6*periods_per_year)/MortgageCalculator!$L$9,0)),MAX(MortgageCalculator!$L$8,start_rate+MortgageCalculator!$L$10*ROUNDUP((A5-MortgageCalculator!$L$6*periods_per_year)/MortgageCalculator!$L$9,0)))),start_rate))</f>
        <v>5.5E-2</v>
      </c>
      <c r="D5" s="51">
        <f t="shared" si="2"/>
        <v>685.03</v>
      </c>
      <c r="E5" s="51">
        <f t="shared" si="3"/>
        <v>1225.6300000000001</v>
      </c>
      <c r="F5" s="51">
        <f t="shared" si="4"/>
        <v>540.60000000000014</v>
      </c>
      <c r="G5" s="51">
        <f t="shared" si="5"/>
        <v>148921.26999999999</v>
      </c>
    </row>
    <row r="6" spans="1:7" x14ac:dyDescent="0.2">
      <c r="A6" s="48">
        <f t="shared" si="0"/>
        <v>3</v>
      </c>
      <c r="B6" s="49">
        <f t="shared" si="1"/>
        <v>43525</v>
      </c>
      <c r="C6" s="50">
        <f>IF(A6="","",IF(variable,IF(A6&lt;MortgageCalculator!$L$6*periods_per_year,start_rate,IF(MortgageCalculator!$L$10&gt;=0,MIN(MortgageCalculator!$L$7,start_rate+MortgageCalculator!$L$10*ROUNDUP((A6-MortgageCalculator!$L$6*periods_per_year)/MortgageCalculator!$L$9,0)),MAX(MortgageCalculator!$L$8,start_rate+MortgageCalculator!$L$10*ROUNDUP((A6-MortgageCalculator!$L$6*periods_per_year)/MortgageCalculator!$L$9,0)))),start_rate))</f>
        <v>5.5E-2</v>
      </c>
      <c r="D6" s="51">
        <f t="shared" si="2"/>
        <v>682.56</v>
      </c>
      <c r="E6" s="51">
        <f t="shared" si="3"/>
        <v>1225.6300000000001</v>
      </c>
      <c r="F6" s="51">
        <f t="shared" si="4"/>
        <v>543.07000000000016</v>
      </c>
      <c r="G6" s="51">
        <f t="shared" si="5"/>
        <v>148378.19999999998</v>
      </c>
    </row>
    <row r="7" spans="1:7" x14ac:dyDescent="0.2">
      <c r="A7" s="48">
        <f t="shared" si="0"/>
        <v>4</v>
      </c>
      <c r="B7" s="49">
        <f t="shared" si="1"/>
        <v>43556</v>
      </c>
      <c r="C7" s="50">
        <f>IF(A7="","",IF(variable,IF(A7&lt;MortgageCalculator!$L$6*periods_per_year,start_rate,IF(MortgageCalculator!$L$10&gt;=0,MIN(MortgageCalculator!$L$7,start_rate+MortgageCalculator!$L$10*ROUNDUP((A7-MortgageCalculator!$L$6*periods_per_year)/MortgageCalculator!$L$9,0)),MAX(MortgageCalculator!$L$8,start_rate+MortgageCalculator!$L$10*ROUNDUP((A7-MortgageCalculator!$L$6*periods_per_year)/MortgageCalculator!$L$9,0)))),start_rate))</f>
        <v>5.5E-2</v>
      </c>
      <c r="D7" s="51">
        <f t="shared" si="2"/>
        <v>680.07</v>
      </c>
      <c r="E7" s="51">
        <f t="shared" si="3"/>
        <v>1225.6300000000001</v>
      </c>
      <c r="F7" s="51">
        <f t="shared" si="4"/>
        <v>545.56000000000006</v>
      </c>
      <c r="G7" s="51">
        <f t="shared" si="5"/>
        <v>147832.63999999998</v>
      </c>
    </row>
    <row r="8" spans="1:7" x14ac:dyDescent="0.2">
      <c r="A8" s="48">
        <f t="shared" si="0"/>
        <v>5</v>
      </c>
      <c r="B8" s="49">
        <f t="shared" si="1"/>
        <v>43586</v>
      </c>
      <c r="C8" s="50">
        <f>IF(A8="","",IF(variable,IF(A8&lt;MortgageCalculator!$L$6*periods_per_year,start_rate,IF(MortgageCalculator!$L$10&gt;=0,MIN(MortgageCalculator!$L$7,start_rate+MortgageCalculator!$L$10*ROUNDUP((A8-MortgageCalculator!$L$6*periods_per_year)/MortgageCalculator!$L$9,0)),MAX(MortgageCalculator!$L$8,start_rate+MortgageCalculator!$L$10*ROUNDUP((A8-MortgageCalculator!$L$6*periods_per_year)/MortgageCalculator!$L$9,0)))),start_rate))</f>
        <v>5.5E-2</v>
      </c>
      <c r="D8" s="51">
        <f t="shared" si="2"/>
        <v>677.57</v>
      </c>
      <c r="E8" s="51">
        <f t="shared" si="3"/>
        <v>1225.6300000000001</v>
      </c>
      <c r="F8" s="51">
        <f t="shared" si="4"/>
        <v>548.06000000000006</v>
      </c>
      <c r="G8" s="51">
        <f t="shared" si="5"/>
        <v>147284.57999999999</v>
      </c>
    </row>
    <row r="9" spans="1:7" x14ac:dyDescent="0.2">
      <c r="A9" s="48">
        <f t="shared" si="0"/>
        <v>6</v>
      </c>
      <c r="B9" s="49">
        <f t="shared" si="1"/>
        <v>43617</v>
      </c>
      <c r="C9" s="50">
        <f>IF(A9="","",IF(variable,IF(A9&lt;MortgageCalculator!$L$6*periods_per_year,start_rate,IF(MortgageCalculator!$L$10&gt;=0,MIN(MortgageCalculator!$L$7,start_rate+MortgageCalculator!$L$10*ROUNDUP((A9-MortgageCalculator!$L$6*periods_per_year)/MortgageCalculator!$L$9,0)),MAX(MortgageCalculator!$L$8,start_rate+MortgageCalculator!$L$10*ROUNDUP((A9-MortgageCalculator!$L$6*periods_per_year)/MortgageCalculator!$L$9,0)))),start_rate))</f>
        <v>5.5E-2</v>
      </c>
      <c r="D9" s="51">
        <f t="shared" si="2"/>
        <v>675.05</v>
      </c>
      <c r="E9" s="51">
        <f t="shared" si="3"/>
        <v>1225.6300000000001</v>
      </c>
      <c r="F9" s="51">
        <f t="shared" si="4"/>
        <v>550.58000000000015</v>
      </c>
      <c r="G9" s="51">
        <f t="shared" si="5"/>
        <v>146734</v>
      </c>
    </row>
    <row r="10" spans="1:7" x14ac:dyDescent="0.2">
      <c r="A10" s="48">
        <f t="shared" si="0"/>
        <v>7</v>
      </c>
      <c r="B10" s="49">
        <f t="shared" si="1"/>
        <v>43647</v>
      </c>
      <c r="C10" s="50">
        <f>IF(A10="","",IF(variable,IF(A10&lt;MortgageCalculator!$L$6*periods_per_year,start_rate,IF(MortgageCalculator!$L$10&gt;=0,MIN(MortgageCalculator!$L$7,start_rate+MortgageCalculator!$L$10*ROUNDUP((A10-MortgageCalculator!$L$6*periods_per_year)/MortgageCalculator!$L$9,0)),MAX(MortgageCalculator!$L$8,start_rate+MortgageCalculator!$L$10*ROUNDUP((A10-MortgageCalculator!$L$6*periods_per_year)/MortgageCalculator!$L$9,0)))),start_rate))</f>
        <v>5.5E-2</v>
      </c>
      <c r="D10" s="51">
        <f t="shared" si="2"/>
        <v>672.53</v>
      </c>
      <c r="E10" s="51">
        <f t="shared" si="3"/>
        <v>1225.6300000000001</v>
      </c>
      <c r="F10" s="51">
        <f t="shared" si="4"/>
        <v>553.10000000000014</v>
      </c>
      <c r="G10" s="51">
        <f t="shared" si="5"/>
        <v>146180.9</v>
      </c>
    </row>
    <row r="11" spans="1:7" x14ac:dyDescent="0.2">
      <c r="A11" s="48">
        <f t="shared" si="0"/>
        <v>8</v>
      </c>
      <c r="B11" s="49">
        <f t="shared" si="1"/>
        <v>43678</v>
      </c>
      <c r="C11" s="50">
        <f>IF(A11="","",IF(variable,IF(A11&lt;MortgageCalculator!$L$6*periods_per_year,start_rate,IF(MortgageCalculator!$L$10&gt;=0,MIN(MortgageCalculator!$L$7,start_rate+MortgageCalculator!$L$10*ROUNDUP((A11-MortgageCalculator!$L$6*periods_per_year)/MortgageCalculator!$L$9,0)),MAX(MortgageCalculator!$L$8,start_rate+MortgageCalculator!$L$10*ROUNDUP((A11-MortgageCalculator!$L$6*periods_per_year)/MortgageCalculator!$L$9,0)))),start_rate))</f>
        <v>5.5E-2</v>
      </c>
      <c r="D11" s="51">
        <f t="shared" si="2"/>
        <v>670</v>
      </c>
      <c r="E11" s="51">
        <f t="shared" si="3"/>
        <v>1225.6300000000001</v>
      </c>
      <c r="F11" s="51">
        <f t="shared" si="4"/>
        <v>555.63000000000011</v>
      </c>
      <c r="G11" s="51">
        <f t="shared" si="5"/>
        <v>145625.26999999999</v>
      </c>
    </row>
    <row r="12" spans="1:7" x14ac:dyDescent="0.2">
      <c r="A12" s="48">
        <f t="shared" si="0"/>
        <v>9</v>
      </c>
      <c r="B12" s="49">
        <f t="shared" si="1"/>
        <v>43709</v>
      </c>
      <c r="C12" s="50">
        <f>IF(A12="","",IF(variable,IF(A12&lt;MortgageCalculator!$L$6*periods_per_year,start_rate,IF(MortgageCalculator!$L$10&gt;=0,MIN(MortgageCalculator!$L$7,start_rate+MortgageCalculator!$L$10*ROUNDUP((A12-MortgageCalculator!$L$6*periods_per_year)/MortgageCalculator!$L$9,0)),MAX(MortgageCalculator!$L$8,start_rate+MortgageCalculator!$L$10*ROUNDUP((A12-MortgageCalculator!$L$6*periods_per_year)/MortgageCalculator!$L$9,0)))),start_rate))</f>
        <v>5.5E-2</v>
      </c>
      <c r="D12" s="51">
        <f t="shared" si="2"/>
        <v>667.45</v>
      </c>
      <c r="E12" s="51">
        <f t="shared" si="3"/>
        <v>1225.6300000000001</v>
      </c>
      <c r="F12" s="51">
        <f t="shared" si="4"/>
        <v>558.18000000000006</v>
      </c>
      <c r="G12" s="51">
        <f t="shared" si="5"/>
        <v>145067.09</v>
      </c>
    </row>
    <row r="13" spans="1:7" x14ac:dyDescent="0.2">
      <c r="A13" s="48">
        <f t="shared" si="0"/>
        <v>10</v>
      </c>
      <c r="B13" s="49">
        <f t="shared" si="1"/>
        <v>43739</v>
      </c>
      <c r="C13" s="50">
        <f>IF(A13="","",IF(variable,IF(A13&lt;MortgageCalculator!$L$6*periods_per_year,start_rate,IF(MortgageCalculator!$L$10&gt;=0,MIN(MortgageCalculator!$L$7,start_rate+MortgageCalculator!$L$10*ROUNDUP((A13-MortgageCalculator!$L$6*periods_per_year)/MortgageCalculator!$L$9,0)),MAX(MortgageCalculator!$L$8,start_rate+MortgageCalculator!$L$10*ROUNDUP((A13-MortgageCalculator!$L$6*periods_per_year)/MortgageCalculator!$L$9,0)))),start_rate))</f>
        <v>5.5E-2</v>
      </c>
      <c r="D13" s="51">
        <f t="shared" si="2"/>
        <v>664.89</v>
      </c>
      <c r="E13" s="51">
        <f t="shared" si="3"/>
        <v>1225.6300000000001</v>
      </c>
      <c r="F13" s="51">
        <f t="shared" si="4"/>
        <v>560.74000000000012</v>
      </c>
      <c r="G13" s="51">
        <f t="shared" si="5"/>
        <v>144506.35</v>
      </c>
    </row>
    <row r="14" spans="1:7" x14ac:dyDescent="0.2">
      <c r="A14" s="48">
        <f t="shared" si="0"/>
        <v>11</v>
      </c>
      <c r="B14" s="49">
        <f t="shared" si="1"/>
        <v>43770</v>
      </c>
      <c r="C14" s="50">
        <f>IF(A14="","",IF(variable,IF(A14&lt;MortgageCalculator!$L$6*periods_per_year,start_rate,IF(MortgageCalculator!$L$10&gt;=0,MIN(MortgageCalculator!$L$7,start_rate+MortgageCalculator!$L$10*ROUNDUP((A14-MortgageCalculator!$L$6*periods_per_year)/MortgageCalculator!$L$9,0)),MAX(MortgageCalculator!$L$8,start_rate+MortgageCalculator!$L$10*ROUNDUP((A14-MortgageCalculator!$L$6*periods_per_year)/MortgageCalculator!$L$9,0)))),start_rate))</f>
        <v>5.5E-2</v>
      </c>
      <c r="D14" s="51">
        <f t="shared" si="2"/>
        <v>662.32</v>
      </c>
      <c r="E14" s="51">
        <f t="shared" si="3"/>
        <v>1225.6300000000001</v>
      </c>
      <c r="F14" s="51">
        <f t="shared" si="4"/>
        <v>563.31000000000006</v>
      </c>
      <c r="G14" s="51">
        <f t="shared" si="5"/>
        <v>143943.04000000001</v>
      </c>
    </row>
    <row r="15" spans="1:7" x14ac:dyDescent="0.2">
      <c r="A15" s="48">
        <f t="shared" si="0"/>
        <v>12</v>
      </c>
      <c r="B15" s="49">
        <f t="shared" si="1"/>
        <v>43800</v>
      </c>
      <c r="C15" s="50">
        <f>IF(A15="","",IF(variable,IF(A15&lt;MortgageCalculator!$L$6*periods_per_year,start_rate,IF(MortgageCalculator!$L$10&gt;=0,MIN(MortgageCalculator!$L$7,start_rate+MortgageCalculator!$L$10*ROUNDUP((A15-MortgageCalculator!$L$6*periods_per_year)/MortgageCalculator!$L$9,0)),MAX(MortgageCalculator!$L$8,start_rate+MortgageCalculator!$L$10*ROUNDUP((A15-MortgageCalculator!$L$6*periods_per_year)/MortgageCalculator!$L$9,0)))),start_rate))</f>
        <v>5.5E-2</v>
      </c>
      <c r="D15" s="51">
        <f t="shared" si="2"/>
        <v>659.74</v>
      </c>
      <c r="E15" s="51">
        <f t="shared" si="3"/>
        <v>1225.6300000000001</v>
      </c>
      <c r="F15" s="51">
        <f t="shared" si="4"/>
        <v>565.8900000000001</v>
      </c>
      <c r="G15" s="51">
        <f t="shared" si="5"/>
        <v>143377.15</v>
      </c>
    </row>
    <row r="16" spans="1:7" x14ac:dyDescent="0.2">
      <c r="A16" s="48">
        <f t="shared" si="0"/>
        <v>13</v>
      </c>
      <c r="B16" s="49">
        <f t="shared" si="1"/>
        <v>43831</v>
      </c>
      <c r="C16" s="50">
        <f>IF(A16="","",IF(variable,IF(A16&lt;MortgageCalculator!$L$6*periods_per_year,start_rate,IF(MortgageCalculator!$L$10&gt;=0,MIN(MortgageCalculator!$L$7,start_rate+MortgageCalculator!$L$10*ROUNDUP((A16-MortgageCalculator!$L$6*periods_per_year)/MortgageCalculator!$L$9,0)),MAX(MortgageCalculator!$L$8,start_rate+MortgageCalculator!$L$10*ROUNDUP((A16-MortgageCalculator!$L$6*periods_per_year)/MortgageCalculator!$L$9,0)))),start_rate))</f>
        <v>5.5E-2</v>
      </c>
      <c r="D16" s="51">
        <f t="shared" si="2"/>
        <v>657.15</v>
      </c>
      <c r="E16" s="51">
        <f t="shared" si="3"/>
        <v>1225.6300000000001</v>
      </c>
      <c r="F16" s="51">
        <f t="shared" si="4"/>
        <v>568.48000000000013</v>
      </c>
      <c r="G16" s="51">
        <f t="shared" si="5"/>
        <v>142808.66999999998</v>
      </c>
    </row>
    <row r="17" spans="1:7" x14ac:dyDescent="0.2">
      <c r="A17" s="48">
        <f t="shared" si="0"/>
        <v>14</v>
      </c>
      <c r="B17" s="49">
        <f t="shared" si="1"/>
        <v>43862</v>
      </c>
      <c r="C17" s="50">
        <f>IF(A17="","",IF(variable,IF(A17&lt;MortgageCalculator!$L$6*periods_per_year,start_rate,IF(MortgageCalculator!$L$10&gt;=0,MIN(MortgageCalculator!$L$7,start_rate+MortgageCalculator!$L$10*ROUNDUP((A17-MortgageCalculator!$L$6*periods_per_year)/MortgageCalculator!$L$9,0)),MAX(MortgageCalculator!$L$8,start_rate+MortgageCalculator!$L$10*ROUNDUP((A17-MortgageCalculator!$L$6*periods_per_year)/MortgageCalculator!$L$9,0)))),start_rate))</f>
        <v>5.5E-2</v>
      </c>
      <c r="D17" s="51">
        <f t="shared" si="2"/>
        <v>654.54</v>
      </c>
      <c r="E17" s="51">
        <f t="shared" si="3"/>
        <v>1225.6300000000001</v>
      </c>
      <c r="F17" s="51">
        <f t="shared" si="4"/>
        <v>571.09000000000015</v>
      </c>
      <c r="G17" s="51">
        <f t="shared" si="5"/>
        <v>142237.57999999999</v>
      </c>
    </row>
    <row r="18" spans="1:7" x14ac:dyDescent="0.2">
      <c r="A18" s="48">
        <f t="shared" si="0"/>
        <v>15</v>
      </c>
      <c r="B18" s="49">
        <f t="shared" si="1"/>
        <v>43891</v>
      </c>
      <c r="C18" s="50">
        <f>IF(A18="","",IF(variable,IF(A18&lt;MortgageCalculator!$L$6*periods_per_year,start_rate,IF(MortgageCalculator!$L$10&gt;=0,MIN(MortgageCalculator!$L$7,start_rate+MortgageCalculator!$L$10*ROUNDUP((A18-MortgageCalculator!$L$6*periods_per_year)/MortgageCalculator!$L$9,0)),MAX(MortgageCalculator!$L$8,start_rate+MortgageCalculator!$L$10*ROUNDUP((A18-MortgageCalculator!$L$6*periods_per_year)/MortgageCalculator!$L$9,0)))),start_rate))</f>
        <v>5.5E-2</v>
      </c>
      <c r="D18" s="51">
        <f t="shared" si="2"/>
        <v>651.91999999999996</v>
      </c>
      <c r="E18" s="51">
        <f t="shared" si="3"/>
        <v>1225.6300000000001</v>
      </c>
      <c r="F18" s="51">
        <f t="shared" si="4"/>
        <v>573.71000000000015</v>
      </c>
      <c r="G18" s="51">
        <f t="shared" si="5"/>
        <v>141663.87</v>
      </c>
    </row>
    <row r="19" spans="1:7" x14ac:dyDescent="0.2">
      <c r="A19" s="48">
        <f t="shared" si="0"/>
        <v>16</v>
      </c>
      <c r="B19" s="49">
        <f t="shared" si="1"/>
        <v>43922</v>
      </c>
      <c r="C19" s="50">
        <f>IF(A19="","",IF(variable,IF(A19&lt;MortgageCalculator!$L$6*periods_per_year,start_rate,IF(MortgageCalculator!$L$10&gt;=0,MIN(MortgageCalculator!$L$7,start_rate+MortgageCalculator!$L$10*ROUNDUP((A19-MortgageCalculator!$L$6*periods_per_year)/MortgageCalculator!$L$9,0)),MAX(MortgageCalculator!$L$8,start_rate+MortgageCalculator!$L$10*ROUNDUP((A19-MortgageCalculator!$L$6*periods_per_year)/MortgageCalculator!$L$9,0)))),start_rate))</f>
        <v>5.5E-2</v>
      </c>
      <c r="D19" s="51">
        <f t="shared" si="2"/>
        <v>649.29</v>
      </c>
      <c r="E19" s="51">
        <f t="shared" si="3"/>
        <v>1225.6300000000001</v>
      </c>
      <c r="F19" s="51">
        <f t="shared" si="4"/>
        <v>576.34000000000015</v>
      </c>
      <c r="G19" s="51">
        <f t="shared" si="5"/>
        <v>141087.53</v>
      </c>
    </row>
    <row r="20" spans="1:7" x14ac:dyDescent="0.2">
      <c r="A20" s="48">
        <f t="shared" si="0"/>
        <v>17</v>
      </c>
      <c r="B20" s="49">
        <f t="shared" si="1"/>
        <v>43952</v>
      </c>
      <c r="C20" s="50">
        <f>IF(A20="","",IF(variable,IF(A20&lt;MortgageCalculator!$L$6*periods_per_year,start_rate,IF(MortgageCalculator!$L$10&gt;=0,MIN(MortgageCalculator!$L$7,start_rate+MortgageCalculator!$L$10*ROUNDUP((A20-MortgageCalculator!$L$6*periods_per_year)/MortgageCalculator!$L$9,0)),MAX(MortgageCalculator!$L$8,start_rate+MortgageCalculator!$L$10*ROUNDUP((A20-MortgageCalculator!$L$6*periods_per_year)/MortgageCalculator!$L$9,0)))),start_rate))</f>
        <v>5.5E-2</v>
      </c>
      <c r="D20" s="51">
        <f t="shared" si="2"/>
        <v>646.65</v>
      </c>
      <c r="E20" s="51">
        <f t="shared" si="3"/>
        <v>1225.6300000000001</v>
      </c>
      <c r="F20" s="51">
        <f t="shared" si="4"/>
        <v>578.98000000000013</v>
      </c>
      <c r="G20" s="51">
        <f t="shared" si="5"/>
        <v>140508.54999999999</v>
      </c>
    </row>
    <row r="21" spans="1:7" x14ac:dyDescent="0.2">
      <c r="A21" s="48">
        <f t="shared" si="0"/>
        <v>18</v>
      </c>
      <c r="B21" s="49">
        <f t="shared" si="1"/>
        <v>43983</v>
      </c>
      <c r="C21" s="50">
        <f>IF(A21="","",IF(variable,IF(A21&lt;MortgageCalculator!$L$6*periods_per_year,start_rate,IF(MortgageCalculator!$L$10&gt;=0,MIN(MortgageCalculator!$L$7,start_rate+MortgageCalculator!$L$10*ROUNDUP((A21-MortgageCalculator!$L$6*periods_per_year)/MortgageCalculator!$L$9,0)),MAX(MortgageCalculator!$L$8,start_rate+MortgageCalculator!$L$10*ROUNDUP((A21-MortgageCalculator!$L$6*periods_per_year)/MortgageCalculator!$L$9,0)))),start_rate))</f>
        <v>5.5E-2</v>
      </c>
      <c r="D21" s="51">
        <f t="shared" si="2"/>
        <v>644</v>
      </c>
      <c r="E21" s="51">
        <f t="shared" si="3"/>
        <v>1225.6300000000001</v>
      </c>
      <c r="F21" s="51">
        <f t="shared" si="4"/>
        <v>581.63000000000011</v>
      </c>
      <c r="G21" s="51">
        <f t="shared" si="5"/>
        <v>139926.91999999998</v>
      </c>
    </row>
    <row r="22" spans="1:7" x14ac:dyDescent="0.2">
      <c r="A22" s="48">
        <f t="shared" si="0"/>
        <v>19</v>
      </c>
      <c r="B22" s="49">
        <f t="shared" si="1"/>
        <v>44013</v>
      </c>
      <c r="C22" s="50">
        <f>IF(A22="","",IF(variable,IF(A22&lt;MortgageCalculator!$L$6*periods_per_year,start_rate,IF(MortgageCalculator!$L$10&gt;=0,MIN(MortgageCalculator!$L$7,start_rate+MortgageCalculator!$L$10*ROUNDUP((A22-MortgageCalculator!$L$6*periods_per_year)/MortgageCalculator!$L$9,0)),MAX(MortgageCalculator!$L$8,start_rate+MortgageCalculator!$L$10*ROUNDUP((A22-MortgageCalculator!$L$6*periods_per_year)/MortgageCalculator!$L$9,0)))),start_rate))</f>
        <v>5.5E-2</v>
      </c>
      <c r="D22" s="51">
        <f t="shared" si="2"/>
        <v>641.33000000000004</v>
      </c>
      <c r="E22" s="51">
        <f t="shared" si="3"/>
        <v>1225.6300000000001</v>
      </c>
      <c r="F22" s="51">
        <f t="shared" si="4"/>
        <v>584.30000000000007</v>
      </c>
      <c r="G22" s="51">
        <f t="shared" si="5"/>
        <v>139342.62</v>
      </c>
    </row>
    <row r="23" spans="1:7" x14ac:dyDescent="0.2">
      <c r="A23" s="48">
        <f t="shared" si="0"/>
        <v>20</v>
      </c>
      <c r="B23" s="49">
        <f t="shared" si="1"/>
        <v>44044</v>
      </c>
      <c r="C23" s="50">
        <f>IF(A23="","",IF(variable,IF(A23&lt;MortgageCalculator!$L$6*periods_per_year,start_rate,IF(MortgageCalculator!$L$10&gt;=0,MIN(MortgageCalculator!$L$7,start_rate+MortgageCalculator!$L$10*ROUNDUP((A23-MortgageCalculator!$L$6*periods_per_year)/MortgageCalculator!$L$9,0)),MAX(MortgageCalculator!$L$8,start_rate+MortgageCalculator!$L$10*ROUNDUP((A23-MortgageCalculator!$L$6*periods_per_year)/MortgageCalculator!$L$9,0)))),start_rate))</f>
        <v>5.5E-2</v>
      </c>
      <c r="D23" s="51">
        <f t="shared" si="2"/>
        <v>638.65</v>
      </c>
      <c r="E23" s="51">
        <f t="shared" si="3"/>
        <v>1225.6300000000001</v>
      </c>
      <c r="F23" s="51">
        <f t="shared" si="4"/>
        <v>586.98000000000013</v>
      </c>
      <c r="G23" s="51">
        <f t="shared" si="5"/>
        <v>138755.63999999998</v>
      </c>
    </row>
    <row r="24" spans="1:7" x14ac:dyDescent="0.2">
      <c r="A24" s="48">
        <f t="shared" si="0"/>
        <v>21</v>
      </c>
      <c r="B24" s="49">
        <f t="shared" si="1"/>
        <v>44075</v>
      </c>
      <c r="C24" s="50">
        <f>IF(A24="","",IF(variable,IF(A24&lt;MortgageCalculator!$L$6*periods_per_year,start_rate,IF(MortgageCalculator!$L$10&gt;=0,MIN(MortgageCalculator!$L$7,start_rate+MortgageCalculator!$L$10*ROUNDUP((A24-MortgageCalculator!$L$6*periods_per_year)/MortgageCalculator!$L$9,0)),MAX(MortgageCalculator!$L$8,start_rate+MortgageCalculator!$L$10*ROUNDUP((A24-MortgageCalculator!$L$6*periods_per_year)/MortgageCalculator!$L$9,0)))),start_rate))</f>
        <v>5.5E-2</v>
      </c>
      <c r="D24" s="51">
        <f t="shared" si="2"/>
        <v>635.96</v>
      </c>
      <c r="E24" s="51">
        <f t="shared" si="3"/>
        <v>1225.6300000000001</v>
      </c>
      <c r="F24" s="51">
        <f t="shared" si="4"/>
        <v>589.67000000000007</v>
      </c>
      <c r="G24" s="51">
        <f t="shared" si="5"/>
        <v>138165.96999999997</v>
      </c>
    </row>
    <row r="25" spans="1:7" x14ac:dyDescent="0.2">
      <c r="A25" s="48">
        <f t="shared" si="0"/>
        <v>22</v>
      </c>
      <c r="B25" s="49">
        <f t="shared" si="1"/>
        <v>44105</v>
      </c>
      <c r="C25" s="50">
        <f>IF(A25="","",IF(variable,IF(A25&lt;MortgageCalculator!$L$6*periods_per_year,start_rate,IF(MortgageCalculator!$L$10&gt;=0,MIN(MortgageCalculator!$L$7,start_rate+MortgageCalculator!$L$10*ROUNDUP((A25-MortgageCalculator!$L$6*periods_per_year)/MortgageCalculator!$L$9,0)),MAX(MortgageCalculator!$L$8,start_rate+MortgageCalculator!$L$10*ROUNDUP((A25-MortgageCalculator!$L$6*periods_per_year)/MortgageCalculator!$L$9,0)))),start_rate))</f>
        <v>5.5E-2</v>
      </c>
      <c r="D25" s="51">
        <f t="shared" si="2"/>
        <v>633.26</v>
      </c>
      <c r="E25" s="51">
        <f t="shared" si="3"/>
        <v>1225.6300000000001</v>
      </c>
      <c r="F25" s="51">
        <f t="shared" si="4"/>
        <v>592.37000000000012</v>
      </c>
      <c r="G25" s="51">
        <f t="shared" si="5"/>
        <v>137573.59999999998</v>
      </c>
    </row>
    <row r="26" spans="1:7" x14ac:dyDescent="0.2">
      <c r="A26" s="48">
        <f t="shared" si="0"/>
        <v>23</v>
      </c>
      <c r="B26" s="49">
        <f t="shared" si="1"/>
        <v>44136</v>
      </c>
      <c r="C26" s="50">
        <f>IF(A26="","",IF(variable,IF(A26&lt;MortgageCalculator!$L$6*periods_per_year,start_rate,IF(MortgageCalculator!$L$10&gt;=0,MIN(MortgageCalculator!$L$7,start_rate+MortgageCalculator!$L$10*ROUNDUP((A26-MortgageCalculator!$L$6*periods_per_year)/MortgageCalculator!$L$9,0)),MAX(MortgageCalculator!$L$8,start_rate+MortgageCalculator!$L$10*ROUNDUP((A26-MortgageCalculator!$L$6*periods_per_year)/MortgageCalculator!$L$9,0)))),start_rate))</f>
        <v>5.5E-2</v>
      </c>
      <c r="D26" s="51">
        <f t="shared" si="2"/>
        <v>630.54999999999995</v>
      </c>
      <c r="E26" s="51">
        <f t="shared" si="3"/>
        <v>1225.6300000000001</v>
      </c>
      <c r="F26" s="51">
        <f t="shared" si="4"/>
        <v>595.08000000000015</v>
      </c>
      <c r="G26" s="51">
        <f t="shared" si="5"/>
        <v>136978.51999999999</v>
      </c>
    </row>
    <row r="27" spans="1:7" x14ac:dyDescent="0.2">
      <c r="A27" s="48">
        <f t="shared" si="0"/>
        <v>24</v>
      </c>
      <c r="B27" s="49">
        <f t="shared" si="1"/>
        <v>44166</v>
      </c>
      <c r="C27" s="50">
        <f>IF(A27="","",IF(variable,IF(A27&lt;MortgageCalculator!$L$6*periods_per_year,start_rate,IF(MortgageCalculator!$L$10&gt;=0,MIN(MortgageCalculator!$L$7,start_rate+MortgageCalculator!$L$10*ROUNDUP((A27-MortgageCalculator!$L$6*periods_per_year)/MortgageCalculator!$L$9,0)),MAX(MortgageCalculator!$L$8,start_rate+MortgageCalculator!$L$10*ROUNDUP((A27-MortgageCalculator!$L$6*periods_per_year)/MortgageCalculator!$L$9,0)))),start_rate))</f>
        <v>5.5E-2</v>
      </c>
      <c r="D27" s="51">
        <f t="shared" si="2"/>
        <v>627.82000000000005</v>
      </c>
      <c r="E27" s="51">
        <f t="shared" si="3"/>
        <v>1225.6300000000001</v>
      </c>
      <c r="F27" s="51">
        <f t="shared" si="4"/>
        <v>597.81000000000006</v>
      </c>
      <c r="G27" s="51">
        <f t="shared" si="5"/>
        <v>136380.71</v>
      </c>
    </row>
    <row r="28" spans="1:7" x14ac:dyDescent="0.2">
      <c r="A28" s="48">
        <f t="shared" si="0"/>
        <v>25</v>
      </c>
      <c r="B28" s="49">
        <f t="shared" si="1"/>
        <v>44197</v>
      </c>
      <c r="C28" s="50">
        <f>IF(A28="","",IF(variable,IF(A28&lt;MortgageCalculator!$L$6*periods_per_year,start_rate,IF(MortgageCalculator!$L$10&gt;=0,MIN(MortgageCalculator!$L$7,start_rate+MortgageCalculator!$L$10*ROUNDUP((A28-MortgageCalculator!$L$6*periods_per_year)/MortgageCalculator!$L$9,0)),MAX(MortgageCalculator!$L$8,start_rate+MortgageCalculator!$L$10*ROUNDUP((A28-MortgageCalculator!$L$6*periods_per_year)/MortgageCalculator!$L$9,0)))),start_rate))</f>
        <v>5.5E-2</v>
      </c>
      <c r="D28" s="51">
        <f t="shared" si="2"/>
        <v>625.08000000000004</v>
      </c>
      <c r="E28" s="51">
        <f t="shared" si="3"/>
        <v>1225.6300000000001</v>
      </c>
      <c r="F28" s="51">
        <f t="shared" si="4"/>
        <v>600.55000000000007</v>
      </c>
      <c r="G28" s="51">
        <f t="shared" si="5"/>
        <v>135780.16</v>
      </c>
    </row>
    <row r="29" spans="1:7" x14ac:dyDescent="0.2">
      <c r="A29" s="48">
        <f t="shared" si="0"/>
        <v>26</v>
      </c>
      <c r="B29" s="49">
        <f t="shared" si="1"/>
        <v>44228</v>
      </c>
      <c r="C29" s="50">
        <f>IF(A29="","",IF(variable,IF(A29&lt;MortgageCalculator!$L$6*periods_per_year,start_rate,IF(MortgageCalculator!$L$10&gt;=0,MIN(MortgageCalculator!$L$7,start_rate+MortgageCalculator!$L$10*ROUNDUP((A29-MortgageCalculator!$L$6*periods_per_year)/MortgageCalculator!$L$9,0)),MAX(MortgageCalculator!$L$8,start_rate+MortgageCalculator!$L$10*ROUNDUP((A29-MortgageCalculator!$L$6*periods_per_year)/MortgageCalculator!$L$9,0)))),start_rate))</f>
        <v>5.5E-2</v>
      </c>
      <c r="D29" s="51">
        <f t="shared" si="2"/>
        <v>622.33000000000004</v>
      </c>
      <c r="E29" s="51">
        <f t="shared" si="3"/>
        <v>1225.6300000000001</v>
      </c>
      <c r="F29" s="51">
        <f t="shared" si="4"/>
        <v>603.30000000000007</v>
      </c>
      <c r="G29" s="51">
        <f t="shared" si="5"/>
        <v>135176.86000000002</v>
      </c>
    </row>
    <row r="30" spans="1:7" x14ac:dyDescent="0.2">
      <c r="A30" s="48">
        <f t="shared" si="0"/>
        <v>27</v>
      </c>
      <c r="B30" s="49">
        <f t="shared" si="1"/>
        <v>44256</v>
      </c>
      <c r="C30" s="50">
        <f>IF(A30="","",IF(variable,IF(A30&lt;MortgageCalculator!$L$6*periods_per_year,start_rate,IF(MortgageCalculator!$L$10&gt;=0,MIN(MortgageCalculator!$L$7,start_rate+MortgageCalculator!$L$10*ROUNDUP((A30-MortgageCalculator!$L$6*periods_per_year)/MortgageCalculator!$L$9,0)),MAX(MortgageCalculator!$L$8,start_rate+MortgageCalculator!$L$10*ROUNDUP((A30-MortgageCalculator!$L$6*periods_per_year)/MortgageCalculator!$L$9,0)))),start_rate))</f>
        <v>5.5E-2</v>
      </c>
      <c r="D30" s="51">
        <f t="shared" si="2"/>
        <v>619.55999999999995</v>
      </c>
      <c r="E30" s="51">
        <f t="shared" si="3"/>
        <v>1225.6300000000001</v>
      </c>
      <c r="F30" s="51">
        <f t="shared" si="4"/>
        <v>606.07000000000016</v>
      </c>
      <c r="G30" s="51">
        <f t="shared" si="5"/>
        <v>134570.79</v>
      </c>
    </row>
    <row r="31" spans="1:7" x14ac:dyDescent="0.2">
      <c r="A31" s="48">
        <f t="shared" si="0"/>
        <v>28</v>
      </c>
      <c r="B31" s="49">
        <f t="shared" si="1"/>
        <v>44287</v>
      </c>
      <c r="C31" s="50">
        <f>IF(A31="","",IF(variable,IF(A31&lt;MortgageCalculator!$L$6*periods_per_year,start_rate,IF(MortgageCalculator!$L$10&gt;=0,MIN(MortgageCalculator!$L$7,start_rate+MortgageCalculator!$L$10*ROUNDUP((A31-MortgageCalculator!$L$6*periods_per_year)/MortgageCalculator!$L$9,0)),MAX(MortgageCalculator!$L$8,start_rate+MortgageCalculator!$L$10*ROUNDUP((A31-MortgageCalculator!$L$6*periods_per_year)/MortgageCalculator!$L$9,0)))),start_rate))</f>
        <v>5.5E-2</v>
      </c>
      <c r="D31" s="51">
        <f t="shared" si="2"/>
        <v>616.78</v>
      </c>
      <c r="E31" s="51">
        <f t="shared" si="3"/>
        <v>1225.6300000000001</v>
      </c>
      <c r="F31" s="51">
        <f t="shared" si="4"/>
        <v>608.85000000000014</v>
      </c>
      <c r="G31" s="51">
        <f t="shared" si="5"/>
        <v>133961.94</v>
      </c>
    </row>
    <row r="32" spans="1:7" x14ac:dyDescent="0.2">
      <c r="A32" s="48">
        <f t="shared" si="0"/>
        <v>29</v>
      </c>
      <c r="B32" s="49">
        <f t="shared" si="1"/>
        <v>44317</v>
      </c>
      <c r="C32" s="50">
        <f>IF(A32="","",IF(variable,IF(A32&lt;MortgageCalculator!$L$6*periods_per_year,start_rate,IF(MortgageCalculator!$L$10&gt;=0,MIN(MortgageCalculator!$L$7,start_rate+MortgageCalculator!$L$10*ROUNDUP((A32-MortgageCalculator!$L$6*periods_per_year)/MortgageCalculator!$L$9,0)),MAX(MortgageCalculator!$L$8,start_rate+MortgageCalculator!$L$10*ROUNDUP((A32-MortgageCalculator!$L$6*periods_per_year)/MortgageCalculator!$L$9,0)))),start_rate))</f>
        <v>5.5E-2</v>
      </c>
      <c r="D32" s="51">
        <f t="shared" si="2"/>
        <v>613.99</v>
      </c>
      <c r="E32" s="51">
        <f t="shared" si="3"/>
        <v>1225.6300000000001</v>
      </c>
      <c r="F32" s="51">
        <f t="shared" si="4"/>
        <v>611.6400000000001</v>
      </c>
      <c r="G32" s="51">
        <f t="shared" si="5"/>
        <v>133350.29999999999</v>
      </c>
    </row>
    <row r="33" spans="1:7" x14ac:dyDescent="0.2">
      <c r="A33" s="48">
        <f t="shared" si="0"/>
        <v>30</v>
      </c>
      <c r="B33" s="49">
        <f t="shared" si="1"/>
        <v>44348</v>
      </c>
      <c r="C33" s="50">
        <f>IF(A33="","",IF(variable,IF(A33&lt;MortgageCalculator!$L$6*periods_per_year,start_rate,IF(MortgageCalculator!$L$10&gt;=0,MIN(MortgageCalculator!$L$7,start_rate+MortgageCalculator!$L$10*ROUNDUP((A33-MortgageCalculator!$L$6*periods_per_year)/MortgageCalculator!$L$9,0)),MAX(MortgageCalculator!$L$8,start_rate+MortgageCalculator!$L$10*ROUNDUP((A33-MortgageCalculator!$L$6*periods_per_year)/MortgageCalculator!$L$9,0)))),start_rate))</f>
        <v>5.5E-2</v>
      </c>
      <c r="D33" s="51">
        <f t="shared" si="2"/>
        <v>611.19000000000005</v>
      </c>
      <c r="E33" s="51">
        <f t="shared" si="3"/>
        <v>1225.6300000000001</v>
      </c>
      <c r="F33" s="51">
        <f t="shared" si="4"/>
        <v>614.44000000000005</v>
      </c>
      <c r="G33" s="51">
        <f t="shared" si="5"/>
        <v>132735.85999999999</v>
      </c>
    </row>
    <row r="34" spans="1:7" x14ac:dyDescent="0.2">
      <c r="A34" s="48">
        <f t="shared" si="0"/>
        <v>31</v>
      </c>
      <c r="B34" s="49">
        <f t="shared" si="1"/>
        <v>44378</v>
      </c>
      <c r="C34" s="50">
        <f>IF(A34="","",IF(variable,IF(A34&lt;MortgageCalculator!$L$6*periods_per_year,start_rate,IF(MortgageCalculator!$L$10&gt;=0,MIN(MortgageCalculator!$L$7,start_rate+MortgageCalculator!$L$10*ROUNDUP((A34-MortgageCalculator!$L$6*periods_per_year)/MortgageCalculator!$L$9,0)),MAX(MortgageCalculator!$L$8,start_rate+MortgageCalculator!$L$10*ROUNDUP((A34-MortgageCalculator!$L$6*periods_per_year)/MortgageCalculator!$L$9,0)))),start_rate))</f>
        <v>5.5E-2</v>
      </c>
      <c r="D34" s="51">
        <f t="shared" si="2"/>
        <v>608.37</v>
      </c>
      <c r="E34" s="51">
        <f t="shared" si="3"/>
        <v>1225.6300000000001</v>
      </c>
      <c r="F34" s="51">
        <f t="shared" si="4"/>
        <v>617.2600000000001</v>
      </c>
      <c r="G34" s="51">
        <f t="shared" si="5"/>
        <v>132118.59999999998</v>
      </c>
    </row>
    <row r="35" spans="1:7" x14ac:dyDescent="0.2">
      <c r="A35" s="48">
        <f t="shared" si="0"/>
        <v>32</v>
      </c>
      <c r="B35" s="49">
        <f t="shared" si="1"/>
        <v>44409</v>
      </c>
      <c r="C35" s="50">
        <f>IF(A35="","",IF(variable,IF(A35&lt;MortgageCalculator!$L$6*periods_per_year,start_rate,IF(MortgageCalculator!$L$10&gt;=0,MIN(MortgageCalculator!$L$7,start_rate+MortgageCalculator!$L$10*ROUNDUP((A35-MortgageCalculator!$L$6*periods_per_year)/MortgageCalculator!$L$9,0)),MAX(MortgageCalculator!$L$8,start_rate+MortgageCalculator!$L$10*ROUNDUP((A35-MortgageCalculator!$L$6*periods_per_year)/MortgageCalculator!$L$9,0)))),start_rate))</f>
        <v>5.5E-2</v>
      </c>
      <c r="D35" s="51">
        <f t="shared" si="2"/>
        <v>605.54</v>
      </c>
      <c r="E35" s="51">
        <f t="shared" si="3"/>
        <v>1225.6300000000001</v>
      </c>
      <c r="F35" s="51">
        <f t="shared" si="4"/>
        <v>620.09000000000015</v>
      </c>
      <c r="G35" s="51">
        <f t="shared" si="5"/>
        <v>131498.50999999998</v>
      </c>
    </row>
    <row r="36" spans="1:7" x14ac:dyDescent="0.2">
      <c r="A36" s="48">
        <f t="shared" si="0"/>
        <v>33</v>
      </c>
      <c r="B36" s="49">
        <f t="shared" si="1"/>
        <v>44440</v>
      </c>
      <c r="C36" s="50">
        <f>IF(A36="","",IF(variable,IF(A36&lt;MortgageCalculator!$L$6*periods_per_year,start_rate,IF(MortgageCalculator!$L$10&gt;=0,MIN(MortgageCalculator!$L$7,start_rate+MortgageCalculator!$L$10*ROUNDUP((A36-MortgageCalculator!$L$6*periods_per_year)/MortgageCalculator!$L$9,0)),MAX(MortgageCalculator!$L$8,start_rate+MortgageCalculator!$L$10*ROUNDUP((A36-MortgageCalculator!$L$6*periods_per_year)/MortgageCalculator!$L$9,0)))),start_rate))</f>
        <v>5.5E-2</v>
      </c>
      <c r="D36" s="51">
        <f t="shared" si="2"/>
        <v>602.70000000000005</v>
      </c>
      <c r="E36" s="51">
        <f t="shared" si="3"/>
        <v>1225.6300000000001</v>
      </c>
      <c r="F36" s="51">
        <f t="shared" si="4"/>
        <v>622.93000000000006</v>
      </c>
      <c r="G36" s="51">
        <f t="shared" si="5"/>
        <v>130875.57999999999</v>
      </c>
    </row>
    <row r="37" spans="1:7" x14ac:dyDescent="0.2">
      <c r="A37" s="48">
        <f t="shared" si="0"/>
        <v>34</v>
      </c>
      <c r="B37" s="49">
        <f t="shared" si="1"/>
        <v>44470</v>
      </c>
      <c r="C37" s="50">
        <f>IF(A37="","",IF(variable,IF(A37&lt;MortgageCalculator!$L$6*periods_per_year,start_rate,IF(MortgageCalculator!$L$10&gt;=0,MIN(MortgageCalculator!$L$7,start_rate+MortgageCalculator!$L$10*ROUNDUP((A37-MortgageCalculator!$L$6*periods_per_year)/MortgageCalculator!$L$9,0)),MAX(MortgageCalculator!$L$8,start_rate+MortgageCalculator!$L$10*ROUNDUP((A37-MortgageCalculator!$L$6*periods_per_year)/MortgageCalculator!$L$9,0)))),start_rate))</f>
        <v>5.5E-2</v>
      </c>
      <c r="D37" s="51">
        <f t="shared" si="2"/>
        <v>599.85</v>
      </c>
      <c r="E37" s="51">
        <f t="shared" si="3"/>
        <v>1225.6300000000001</v>
      </c>
      <c r="F37" s="51">
        <f t="shared" si="4"/>
        <v>625.78000000000009</v>
      </c>
      <c r="G37" s="51">
        <f t="shared" si="5"/>
        <v>130249.79999999999</v>
      </c>
    </row>
    <row r="38" spans="1:7" x14ac:dyDescent="0.2">
      <c r="A38" s="48">
        <f t="shared" si="0"/>
        <v>35</v>
      </c>
      <c r="B38" s="49">
        <f t="shared" si="1"/>
        <v>44501</v>
      </c>
      <c r="C38" s="50">
        <f>IF(A38="","",IF(variable,IF(A38&lt;MortgageCalculator!$L$6*periods_per_year,start_rate,IF(MortgageCalculator!$L$10&gt;=0,MIN(MortgageCalculator!$L$7,start_rate+MortgageCalculator!$L$10*ROUNDUP((A38-MortgageCalculator!$L$6*periods_per_year)/MortgageCalculator!$L$9,0)),MAX(MortgageCalculator!$L$8,start_rate+MortgageCalculator!$L$10*ROUNDUP((A38-MortgageCalculator!$L$6*periods_per_year)/MortgageCalculator!$L$9,0)))),start_rate))</f>
        <v>5.5E-2</v>
      </c>
      <c r="D38" s="51">
        <f t="shared" si="2"/>
        <v>596.98</v>
      </c>
      <c r="E38" s="51">
        <f t="shared" si="3"/>
        <v>1225.6300000000001</v>
      </c>
      <c r="F38" s="51">
        <f t="shared" si="4"/>
        <v>628.65000000000009</v>
      </c>
      <c r="G38" s="51">
        <f t="shared" si="5"/>
        <v>129621.15</v>
      </c>
    </row>
    <row r="39" spans="1:7" x14ac:dyDescent="0.2">
      <c r="A39" s="48">
        <f t="shared" si="0"/>
        <v>36</v>
      </c>
      <c r="B39" s="49">
        <f t="shared" si="1"/>
        <v>44531</v>
      </c>
      <c r="C39" s="50">
        <f>IF(A39="","",IF(variable,IF(A39&lt;MortgageCalculator!$L$6*periods_per_year,start_rate,IF(MortgageCalculator!$L$10&gt;=0,MIN(MortgageCalculator!$L$7,start_rate+MortgageCalculator!$L$10*ROUNDUP((A39-MortgageCalculator!$L$6*periods_per_year)/MortgageCalculator!$L$9,0)),MAX(MortgageCalculator!$L$8,start_rate+MortgageCalculator!$L$10*ROUNDUP((A39-MortgageCalculator!$L$6*periods_per_year)/MortgageCalculator!$L$9,0)))),start_rate))</f>
        <v>5.5E-2</v>
      </c>
      <c r="D39" s="51">
        <f t="shared" si="2"/>
        <v>594.1</v>
      </c>
      <c r="E39" s="51">
        <f t="shared" si="3"/>
        <v>1225.6300000000001</v>
      </c>
      <c r="F39" s="51">
        <f t="shared" si="4"/>
        <v>631.53000000000009</v>
      </c>
      <c r="G39" s="51">
        <f t="shared" si="5"/>
        <v>128989.62</v>
      </c>
    </row>
    <row r="40" spans="1:7" x14ac:dyDescent="0.2">
      <c r="A40" s="48">
        <f t="shared" si="0"/>
        <v>37</v>
      </c>
      <c r="B40" s="49">
        <f t="shared" si="1"/>
        <v>44562</v>
      </c>
      <c r="C40" s="50">
        <f>IF(A40="","",IF(variable,IF(A40&lt;MortgageCalculator!$L$6*periods_per_year,start_rate,IF(MortgageCalculator!$L$10&gt;=0,MIN(MortgageCalculator!$L$7,start_rate+MortgageCalculator!$L$10*ROUNDUP((A40-MortgageCalculator!$L$6*periods_per_year)/MortgageCalculator!$L$9,0)),MAX(MortgageCalculator!$L$8,start_rate+MortgageCalculator!$L$10*ROUNDUP((A40-MortgageCalculator!$L$6*periods_per_year)/MortgageCalculator!$L$9,0)))),start_rate))</f>
        <v>5.5E-2</v>
      </c>
      <c r="D40" s="51">
        <f t="shared" si="2"/>
        <v>591.20000000000005</v>
      </c>
      <c r="E40" s="51">
        <f t="shared" si="3"/>
        <v>1225.6300000000001</v>
      </c>
      <c r="F40" s="51">
        <f t="shared" si="4"/>
        <v>634.43000000000006</v>
      </c>
      <c r="G40" s="51">
        <f t="shared" si="5"/>
        <v>128355.19</v>
      </c>
    </row>
    <row r="41" spans="1:7" x14ac:dyDescent="0.2">
      <c r="A41" s="48">
        <f t="shared" si="0"/>
        <v>38</v>
      </c>
      <c r="B41" s="49">
        <f t="shared" si="1"/>
        <v>44593</v>
      </c>
      <c r="C41" s="50">
        <f>IF(A41="","",IF(variable,IF(A41&lt;MortgageCalculator!$L$6*periods_per_year,start_rate,IF(MortgageCalculator!$L$10&gt;=0,MIN(MortgageCalculator!$L$7,start_rate+MortgageCalculator!$L$10*ROUNDUP((A41-MortgageCalculator!$L$6*periods_per_year)/MortgageCalculator!$L$9,0)),MAX(MortgageCalculator!$L$8,start_rate+MortgageCalculator!$L$10*ROUNDUP((A41-MortgageCalculator!$L$6*periods_per_year)/MortgageCalculator!$L$9,0)))),start_rate))</f>
        <v>5.5E-2</v>
      </c>
      <c r="D41" s="51">
        <f t="shared" si="2"/>
        <v>588.29</v>
      </c>
      <c r="E41" s="51">
        <f t="shared" si="3"/>
        <v>1225.6300000000001</v>
      </c>
      <c r="F41" s="51">
        <f t="shared" si="4"/>
        <v>637.34000000000015</v>
      </c>
      <c r="G41" s="51">
        <f t="shared" si="5"/>
        <v>127717.85</v>
      </c>
    </row>
    <row r="42" spans="1:7" x14ac:dyDescent="0.2">
      <c r="A42" s="48">
        <f t="shared" si="0"/>
        <v>39</v>
      </c>
      <c r="B42" s="49">
        <f t="shared" si="1"/>
        <v>44621</v>
      </c>
      <c r="C42" s="50">
        <f>IF(A42="","",IF(variable,IF(A42&lt;MortgageCalculator!$L$6*periods_per_year,start_rate,IF(MortgageCalculator!$L$10&gt;=0,MIN(MortgageCalculator!$L$7,start_rate+MortgageCalculator!$L$10*ROUNDUP((A42-MortgageCalculator!$L$6*periods_per_year)/MortgageCalculator!$L$9,0)),MAX(MortgageCalculator!$L$8,start_rate+MortgageCalculator!$L$10*ROUNDUP((A42-MortgageCalculator!$L$6*periods_per_year)/MortgageCalculator!$L$9,0)))),start_rate))</f>
        <v>5.5E-2</v>
      </c>
      <c r="D42" s="51">
        <f t="shared" si="2"/>
        <v>585.37</v>
      </c>
      <c r="E42" s="51">
        <f t="shared" si="3"/>
        <v>1225.6300000000001</v>
      </c>
      <c r="F42" s="51">
        <f t="shared" si="4"/>
        <v>640.2600000000001</v>
      </c>
      <c r="G42" s="51">
        <f t="shared" si="5"/>
        <v>127077.59000000001</v>
      </c>
    </row>
    <row r="43" spans="1:7" x14ac:dyDescent="0.2">
      <c r="A43" s="48">
        <f t="shared" si="0"/>
        <v>40</v>
      </c>
      <c r="B43" s="49">
        <f t="shared" si="1"/>
        <v>44652</v>
      </c>
      <c r="C43" s="50">
        <f>IF(A43="","",IF(variable,IF(A43&lt;MortgageCalculator!$L$6*periods_per_year,start_rate,IF(MortgageCalculator!$L$10&gt;=0,MIN(MortgageCalculator!$L$7,start_rate+MortgageCalculator!$L$10*ROUNDUP((A43-MortgageCalculator!$L$6*periods_per_year)/MortgageCalculator!$L$9,0)),MAX(MortgageCalculator!$L$8,start_rate+MortgageCalculator!$L$10*ROUNDUP((A43-MortgageCalculator!$L$6*periods_per_year)/MortgageCalculator!$L$9,0)))),start_rate))</f>
        <v>5.5E-2</v>
      </c>
      <c r="D43" s="51">
        <f t="shared" si="2"/>
        <v>582.44000000000005</v>
      </c>
      <c r="E43" s="51">
        <f t="shared" si="3"/>
        <v>1225.6300000000001</v>
      </c>
      <c r="F43" s="51">
        <f t="shared" si="4"/>
        <v>643.19000000000005</v>
      </c>
      <c r="G43" s="51">
        <f t="shared" si="5"/>
        <v>126434.40000000001</v>
      </c>
    </row>
    <row r="44" spans="1:7" x14ac:dyDescent="0.2">
      <c r="A44" s="48">
        <f t="shared" si="0"/>
        <v>41</v>
      </c>
      <c r="B44" s="49">
        <f t="shared" si="1"/>
        <v>44682</v>
      </c>
      <c r="C44" s="50">
        <f>IF(A44="","",IF(variable,IF(A44&lt;MortgageCalculator!$L$6*periods_per_year,start_rate,IF(MortgageCalculator!$L$10&gt;=0,MIN(MortgageCalculator!$L$7,start_rate+MortgageCalculator!$L$10*ROUNDUP((A44-MortgageCalculator!$L$6*periods_per_year)/MortgageCalculator!$L$9,0)),MAX(MortgageCalculator!$L$8,start_rate+MortgageCalculator!$L$10*ROUNDUP((A44-MortgageCalculator!$L$6*periods_per_year)/MortgageCalculator!$L$9,0)))),start_rate))</f>
        <v>5.5E-2</v>
      </c>
      <c r="D44" s="51">
        <f t="shared" si="2"/>
        <v>579.49</v>
      </c>
      <c r="E44" s="51">
        <f t="shared" si="3"/>
        <v>1225.6300000000001</v>
      </c>
      <c r="F44" s="51">
        <f t="shared" si="4"/>
        <v>646.1400000000001</v>
      </c>
      <c r="G44" s="51">
        <f t="shared" si="5"/>
        <v>125788.26000000001</v>
      </c>
    </row>
    <row r="45" spans="1:7" x14ac:dyDescent="0.2">
      <c r="A45" s="48">
        <f t="shared" si="0"/>
        <v>42</v>
      </c>
      <c r="B45" s="49">
        <f t="shared" si="1"/>
        <v>44713</v>
      </c>
      <c r="C45" s="50">
        <f>IF(A45="","",IF(variable,IF(A45&lt;MortgageCalculator!$L$6*periods_per_year,start_rate,IF(MortgageCalculator!$L$10&gt;=0,MIN(MortgageCalculator!$L$7,start_rate+MortgageCalculator!$L$10*ROUNDUP((A45-MortgageCalculator!$L$6*periods_per_year)/MortgageCalculator!$L$9,0)),MAX(MortgageCalculator!$L$8,start_rate+MortgageCalculator!$L$10*ROUNDUP((A45-MortgageCalculator!$L$6*periods_per_year)/MortgageCalculator!$L$9,0)))),start_rate))</f>
        <v>5.5E-2</v>
      </c>
      <c r="D45" s="51">
        <f t="shared" si="2"/>
        <v>576.53</v>
      </c>
      <c r="E45" s="51">
        <f t="shared" si="3"/>
        <v>1225.6300000000001</v>
      </c>
      <c r="F45" s="51">
        <f t="shared" si="4"/>
        <v>649.10000000000014</v>
      </c>
      <c r="G45" s="51">
        <f t="shared" si="5"/>
        <v>125139.16</v>
      </c>
    </row>
    <row r="46" spans="1:7" x14ac:dyDescent="0.2">
      <c r="A46" s="48">
        <f t="shared" si="0"/>
        <v>43</v>
      </c>
      <c r="B46" s="49">
        <f t="shared" si="1"/>
        <v>44743</v>
      </c>
      <c r="C46" s="50">
        <f>IF(A46="","",IF(variable,IF(A46&lt;MortgageCalculator!$L$6*periods_per_year,start_rate,IF(MortgageCalculator!$L$10&gt;=0,MIN(MortgageCalculator!$L$7,start_rate+MortgageCalculator!$L$10*ROUNDUP((A46-MortgageCalculator!$L$6*periods_per_year)/MortgageCalculator!$L$9,0)),MAX(MortgageCalculator!$L$8,start_rate+MortgageCalculator!$L$10*ROUNDUP((A46-MortgageCalculator!$L$6*periods_per_year)/MortgageCalculator!$L$9,0)))),start_rate))</f>
        <v>5.5E-2</v>
      </c>
      <c r="D46" s="51">
        <f t="shared" si="2"/>
        <v>573.54999999999995</v>
      </c>
      <c r="E46" s="51">
        <f t="shared" si="3"/>
        <v>1225.6300000000001</v>
      </c>
      <c r="F46" s="51">
        <f t="shared" si="4"/>
        <v>652.08000000000015</v>
      </c>
      <c r="G46" s="51">
        <f t="shared" si="5"/>
        <v>124487.08</v>
      </c>
    </row>
    <row r="47" spans="1:7" x14ac:dyDescent="0.2">
      <c r="A47" s="48">
        <f t="shared" si="0"/>
        <v>44</v>
      </c>
      <c r="B47" s="49">
        <f t="shared" si="1"/>
        <v>44774</v>
      </c>
      <c r="C47" s="50">
        <f>IF(A47="","",IF(variable,IF(A47&lt;MortgageCalculator!$L$6*periods_per_year,start_rate,IF(MortgageCalculator!$L$10&gt;=0,MIN(MortgageCalculator!$L$7,start_rate+MortgageCalculator!$L$10*ROUNDUP((A47-MortgageCalculator!$L$6*periods_per_year)/MortgageCalculator!$L$9,0)),MAX(MortgageCalculator!$L$8,start_rate+MortgageCalculator!$L$10*ROUNDUP((A47-MortgageCalculator!$L$6*periods_per_year)/MortgageCalculator!$L$9,0)))),start_rate))</f>
        <v>5.5E-2</v>
      </c>
      <c r="D47" s="51">
        <f t="shared" si="2"/>
        <v>570.57000000000005</v>
      </c>
      <c r="E47" s="51">
        <f t="shared" si="3"/>
        <v>1225.6300000000001</v>
      </c>
      <c r="F47" s="51">
        <f t="shared" si="4"/>
        <v>655.06000000000006</v>
      </c>
      <c r="G47" s="51">
        <f t="shared" si="5"/>
        <v>123832.02</v>
      </c>
    </row>
    <row r="48" spans="1:7" x14ac:dyDescent="0.2">
      <c r="A48" s="48">
        <f t="shared" si="0"/>
        <v>45</v>
      </c>
      <c r="B48" s="49">
        <f t="shared" si="1"/>
        <v>44805</v>
      </c>
      <c r="C48" s="50">
        <f>IF(A48="","",IF(variable,IF(A48&lt;MortgageCalculator!$L$6*periods_per_year,start_rate,IF(MortgageCalculator!$L$10&gt;=0,MIN(MortgageCalculator!$L$7,start_rate+MortgageCalculator!$L$10*ROUNDUP((A48-MortgageCalculator!$L$6*periods_per_year)/MortgageCalculator!$L$9,0)),MAX(MortgageCalculator!$L$8,start_rate+MortgageCalculator!$L$10*ROUNDUP((A48-MortgageCalculator!$L$6*periods_per_year)/MortgageCalculator!$L$9,0)))),start_rate))</f>
        <v>5.5E-2</v>
      </c>
      <c r="D48" s="51">
        <f t="shared" si="2"/>
        <v>567.55999999999995</v>
      </c>
      <c r="E48" s="51">
        <f t="shared" si="3"/>
        <v>1225.6300000000001</v>
      </c>
      <c r="F48" s="51">
        <f t="shared" si="4"/>
        <v>658.07000000000016</v>
      </c>
      <c r="G48" s="51">
        <f t="shared" si="5"/>
        <v>123173.95</v>
      </c>
    </row>
    <row r="49" spans="1:7" x14ac:dyDescent="0.2">
      <c r="A49" s="48">
        <f t="shared" si="0"/>
        <v>46</v>
      </c>
      <c r="B49" s="49">
        <f t="shared" si="1"/>
        <v>44835</v>
      </c>
      <c r="C49" s="50">
        <f>IF(A49="","",IF(variable,IF(A49&lt;MortgageCalculator!$L$6*periods_per_year,start_rate,IF(MortgageCalculator!$L$10&gt;=0,MIN(MortgageCalculator!$L$7,start_rate+MortgageCalculator!$L$10*ROUNDUP((A49-MortgageCalculator!$L$6*periods_per_year)/MortgageCalculator!$L$9,0)),MAX(MortgageCalculator!$L$8,start_rate+MortgageCalculator!$L$10*ROUNDUP((A49-MortgageCalculator!$L$6*periods_per_year)/MortgageCalculator!$L$9,0)))),start_rate))</f>
        <v>5.5E-2</v>
      </c>
      <c r="D49" s="51">
        <f t="shared" si="2"/>
        <v>564.54999999999995</v>
      </c>
      <c r="E49" s="51">
        <f t="shared" si="3"/>
        <v>1225.6300000000001</v>
      </c>
      <c r="F49" s="51">
        <f t="shared" si="4"/>
        <v>661.08000000000015</v>
      </c>
      <c r="G49" s="51">
        <f t="shared" si="5"/>
        <v>122512.87</v>
      </c>
    </row>
    <row r="50" spans="1:7" x14ac:dyDescent="0.2">
      <c r="A50" s="48">
        <f t="shared" si="0"/>
        <v>47</v>
      </c>
      <c r="B50" s="49">
        <f t="shared" si="1"/>
        <v>44866</v>
      </c>
      <c r="C50" s="50">
        <f>IF(A50="","",IF(variable,IF(A50&lt;MortgageCalculator!$L$6*periods_per_year,start_rate,IF(MortgageCalculator!$L$10&gt;=0,MIN(MortgageCalculator!$L$7,start_rate+MortgageCalculator!$L$10*ROUNDUP((A50-MortgageCalculator!$L$6*periods_per_year)/MortgageCalculator!$L$9,0)),MAX(MortgageCalculator!$L$8,start_rate+MortgageCalculator!$L$10*ROUNDUP((A50-MortgageCalculator!$L$6*periods_per_year)/MortgageCalculator!$L$9,0)))),start_rate))</f>
        <v>5.5E-2</v>
      </c>
      <c r="D50" s="51">
        <f t="shared" si="2"/>
        <v>561.52</v>
      </c>
      <c r="E50" s="51">
        <f t="shared" si="3"/>
        <v>1225.6300000000001</v>
      </c>
      <c r="F50" s="51">
        <f t="shared" si="4"/>
        <v>664.11000000000013</v>
      </c>
      <c r="G50" s="51">
        <f t="shared" si="5"/>
        <v>121848.76</v>
      </c>
    </row>
    <row r="51" spans="1:7" x14ac:dyDescent="0.2">
      <c r="A51" s="48">
        <f t="shared" si="0"/>
        <v>48</v>
      </c>
      <c r="B51" s="49">
        <f t="shared" si="1"/>
        <v>44896</v>
      </c>
      <c r="C51" s="50">
        <f>IF(A51="","",IF(variable,IF(A51&lt;MortgageCalculator!$L$6*periods_per_year,start_rate,IF(MortgageCalculator!$L$10&gt;=0,MIN(MortgageCalculator!$L$7,start_rate+MortgageCalculator!$L$10*ROUNDUP((A51-MortgageCalculator!$L$6*periods_per_year)/MortgageCalculator!$L$9,0)),MAX(MortgageCalculator!$L$8,start_rate+MortgageCalculator!$L$10*ROUNDUP((A51-MortgageCalculator!$L$6*periods_per_year)/MortgageCalculator!$L$9,0)))),start_rate))</f>
        <v>5.5E-2</v>
      </c>
      <c r="D51" s="51">
        <f t="shared" si="2"/>
        <v>558.47</v>
      </c>
      <c r="E51" s="51">
        <f t="shared" si="3"/>
        <v>1225.6300000000001</v>
      </c>
      <c r="F51" s="51">
        <f t="shared" si="4"/>
        <v>667.16000000000008</v>
      </c>
      <c r="G51" s="51">
        <f t="shared" si="5"/>
        <v>121181.59999999999</v>
      </c>
    </row>
    <row r="52" spans="1:7" x14ac:dyDescent="0.2">
      <c r="A52" s="48">
        <f t="shared" si="0"/>
        <v>49</v>
      </c>
      <c r="B52" s="49">
        <f t="shared" si="1"/>
        <v>44927</v>
      </c>
      <c r="C52" s="50">
        <f>IF(A52="","",IF(variable,IF(A52&lt;MortgageCalculator!$L$6*periods_per_year,start_rate,IF(MortgageCalculator!$L$10&gt;=0,MIN(MortgageCalculator!$L$7,start_rate+MortgageCalculator!$L$10*ROUNDUP((A52-MortgageCalculator!$L$6*periods_per_year)/MortgageCalculator!$L$9,0)),MAX(MortgageCalculator!$L$8,start_rate+MortgageCalculator!$L$10*ROUNDUP((A52-MortgageCalculator!$L$6*periods_per_year)/MortgageCalculator!$L$9,0)))),start_rate))</f>
        <v>5.5E-2</v>
      </c>
      <c r="D52" s="51">
        <f t="shared" si="2"/>
        <v>555.41999999999996</v>
      </c>
      <c r="E52" s="51">
        <f t="shared" si="3"/>
        <v>1225.6300000000001</v>
      </c>
      <c r="F52" s="51">
        <f t="shared" si="4"/>
        <v>670.21000000000015</v>
      </c>
      <c r="G52" s="51">
        <f t="shared" si="5"/>
        <v>120511.38999999998</v>
      </c>
    </row>
    <row r="53" spans="1:7" x14ac:dyDescent="0.2">
      <c r="A53" s="48">
        <f t="shared" si="0"/>
        <v>50</v>
      </c>
      <c r="B53" s="49">
        <f t="shared" si="1"/>
        <v>44958</v>
      </c>
      <c r="C53" s="50">
        <f>IF(A53="","",IF(variable,IF(A53&lt;MortgageCalculator!$L$6*periods_per_year,start_rate,IF(MortgageCalculator!$L$10&gt;=0,MIN(MortgageCalculator!$L$7,start_rate+MortgageCalculator!$L$10*ROUNDUP((A53-MortgageCalculator!$L$6*periods_per_year)/MortgageCalculator!$L$9,0)),MAX(MortgageCalculator!$L$8,start_rate+MortgageCalculator!$L$10*ROUNDUP((A53-MortgageCalculator!$L$6*periods_per_year)/MortgageCalculator!$L$9,0)))),start_rate))</f>
        <v>5.5E-2</v>
      </c>
      <c r="D53" s="51">
        <f t="shared" si="2"/>
        <v>552.34</v>
      </c>
      <c r="E53" s="51">
        <f t="shared" si="3"/>
        <v>1225.6300000000001</v>
      </c>
      <c r="F53" s="51">
        <f t="shared" si="4"/>
        <v>673.29000000000008</v>
      </c>
      <c r="G53" s="51">
        <f t="shared" si="5"/>
        <v>119838.09999999999</v>
      </c>
    </row>
    <row r="54" spans="1:7" x14ac:dyDescent="0.2">
      <c r="A54" s="48">
        <f t="shared" si="0"/>
        <v>51</v>
      </c>
      <c r="B54" s="49">
        <f t="shared" si="1"/>
        <v>44986</v>
      </c>
      <c r="C54" s="50">
        <f>IF(A54="","",IF(variable,IF(A54&lt;MortgageCalculator!$L$6*periods_per_year,start_rate,IF(MortgageCalculator!$L$10&gt;=0,MIN(MortgageCalculator!$L$7,start_rate+MortgageCalculator!$L$10*ROUNDUP((A54-MortgageCalculator!$L$6*periods_per_year)/MortgageCalculator!$L$9,0)),MAX(MortgageCalculator!$L$8,start_rate+MortgageCalculator!$L$10*ROUNDUP((A54-MortgageCalculator!$L$6*periods_per_year)/MortgageCalculator!$L$9,0)))),start_rate))</f>
        <v>5.5E-2</v>
      </c>
      <c r="D54" s="51">
        <f t="shared" si="2"/>
        <v>549.26</v>
      </c>
      <c r="E54" s="51">
        <f t="shared" si="3"/>
        <v>1225.6300000000001</v>
      </c>
      <c r="F54" s="51">
        <f t="shared" si="4"/>
        <v>676.37000000000012</v>
      </c>
      <c r="G54" s="51">
        <f t="shared" si="5"/>
        <v>119161.73</v>
      </c>
    </row>
    <row r="55" spans="1:7" x14ac:dyDescent="0.2">
      <c r="A55" s="48">
        <f t="shared" si="0"/>
        <v>52</v>
      </c>
      <c r="B55" s="49">
        <f t="shared" si="1"/>
        <v>45017</v>
      </c>
      <c r="C55" s="50">
        <f>IF(A55="","",IF(variable,IF(A55&lt;MortgageCalculator!$L$6*periods_per_year,start_rate,IF(MortgageCalculator!$L$10&gt;=0,MIN(MortgageCalculator!$L$7,start_rate+MortgageCalculator!$L$10*ROUNDUP((A55-MortgageCalculator!$L$6*periods_per_year)/MortgageCalculator!$L$9,0)),MAX(MortgageCalculator!$L$8,start_rate+MortgageCalculator!$L$10*ROUNDUP((A55-MortgageCalculator!$L$6*periods_per_year)/MortgageCalculator!$L$9,0)))),start_rate))</f>
        <v>5.5E-2</v>
      </c>
      <c r="D55" s="51">
        <f t="shared" si="2"/>
        <v>546.16</v>
      </c>
      <c r="E55" s="51">
        <f t="shared" si="3"/>
        <v>1225.6300000000001</v>
      </c>
      <c r="F55" s="51">
        <f t="shared" si="4"/>
        <v>679.47000000000014</v>
      </c>
      <c r="G55" s="51">
        <f t="shared" si="5"/>
        <v>118482.26</v>
      </c>
    </row>
    <row r="56" spans="1:7" x14ac:dyDescent="0.2">
      <c r="A56" s="48">
        <f t="shared" si="0"/>
        <v>53</v>
      </c>
      <c r="B56" s="49">
        <f t="shared" si="1"/>
        <v>45047</v>
      </c>
      <c r="C56" s="50">
        <f>IF(A56="","",IF(variable,IF(A56&lt;MortgageCalculator!$L$6*periods_per_year,start_rate,IF(MortgageCalculator!$L$10&gt;=0,MIN(MortgageCalculator!$L$7,start_rate+MortgageCalculator!$L$10*ROUNDUP((A56-MortgageCalculator!$L$6*periods_per_year)/MortgageCalculator!$L$9,0)),MAX(MortgageCalculator!$L$8,start_rate+MortgageCalculator!$L$10*ROUNDUP((A56-MortgageCalculator!$L$6*periods_per_year)/MortgageCalculator!$L$9,0)))),start_rate))</f>
        <v>5.5E-2</v>
      </c>
      <c r="D56" s="51">
        <f t="shared" si="2"/>
        <v>543.04</v>
      </c>
      <c r="E56" s="51">
        <f t="shared" si="3"/>
        <v>1225.6300000000001</v>
      </c>
      <c r="F56" s="51">
        <f t="shared" si="4"/>
        <v>682.59000000000015</v>
      </c>
      <c r="G56" s="51">
        <f t="shared" si="5"/>
        <v>117799.67</v>
      </c>
    </row>
    <row r="57" spans="1:7" x14ac:dyDescent="0.2">
      <c r="A57" s="48">
        <f t="shared" si="0"/>
        <v>54</v>
      </c>
      <c r="B57" s="49">
        <f t="shared" si="1"/>
        <v>45078</v>
      </c>
      <c r="C57" s="50">
        <f>IF(A57="","",IF(variable,IF(A57&lt;MortgageCalculator!$L$6*periods_per_year,start_rate,IF(MortgageCalculator!$L$10&gt;=0,MIN(MortgageCalculator!$L$7,start_rate+MortgageCalculator!$L$10*ROUNDUP((A57-MortgageCalculator!$L$6*periods_per_year)/MortgageCalculator!$L$9,0)),MAX(MortgageCalculator!$L$8,start_rate+MortgageCalculator!$L$10*ROUNDUP((A57-MortgageCalculator!$L$6*periods_per_year)/MortgageCalculator!$L$9,0)))),start_rate))</f>
        <v>5.5E-2</v>
      </c>
      <c r="D57" s="51">
        <f t="shared" si="2"/>
        <v>539.91999999999996</v>
      </c>
      <c r="E57" s="51">
        <f t="shared" si="3"/>
        <v>1225.6300000000001</v>
      </c>
      <c r="F57" s="51">
        <f t="shared" si="4"/>
        <v>685.71000000000015</v>
      </c>
      <c r="G57" s="51">
        <f t="shared" si="5"/>
        <v>117113.95999999999</v>
      </c>
    </row>
    <row r="58" spans="1:7" x14ac:dyDescent="0.2">
      <c r="A58" s="48">
        <f t="shared" si="0"/>
        <v>55</v>
      </c>
      <c r="B58" s="49">
        <f t="shared" si="1"/>
        <v>45108</v>
      </c>
      <c r="C58" s="50">
        <f>IF(A58="","",IF(variable,IF(A58&lt;MortgageCalculator!$L$6*periods_per_year,start_rate,IF(MortgageCalculator!$L$10&gt;=0,MIN(MortgageCalculator!$L$7,start_rate+MortgageCalculator!$L$10*ROUNDUP((A58-MortgageCalculator!$L$6*periods_per_year)/MortgageCalculator!$L$9,0)),MAX(MortgageCalculator!$L$8,start_rate+MortgageCalculator!$L$10*ROUNDUP((A58-MortgageCalculator!$L$6*periods_per_year)/MortgageCalculator!$L$9,0)))),start_rate))</f>
        <v>5.5E-2</v>
      </c>
      <c r="D58" s="51">
        <f t="shared" si="2"/>
        <v>536.77</v>
      </c>
      <c r="E58" s="51">
        <f t="shared" si="3"/>
        <v>1225.6300000000001</v>
      </c>
      <c r="F58" s="51">
        <f t="shared" si="4"/>
        <v>688.86000000000013</v>
      </c>
      <c r="G58" s="51">
        <f t="shared" si="5"/>
        <v>116425.09999999999</v>
      </c>
    </row>
    <row r="59" spans="1:7" x14ac:dyDescent="0.2">
      <c r="A59" s="48">
        <f t="shared" si="0"/>
        <v>56</v>
      </c>
      <c r="B59" s="49">
        <f t="shared" si="1"/>
        <v>45139</v>
      </c>
      <c r="C59" s="50">
        <f>IF(A59="","",IF(variable,IF(A59&lt;MortgageCalculator!$L$6*periods_per_year,start_rate,IF(MortgageCalculator!$L$10&gt;=0,MIN(MortgageCalculator!$L$7,start_rate+MortgageCalculator!$L$10*ROUNDUP((A59-MortgageCalculator!$L$6*periods_per_year)/MortgageCalculator!$L$9,0)),MAX(MortgageCalculator!$L$8,start_rate+MortgageCalculator!$L$10*ROUNDUP((A59-MortgageCalculator!$L$6*periods_per_year)/MortgageCalculator!$L$9,0)))),start_rate))</f>
        <v>5.5E-2</v>
      </c>
      <c r="D59" s="51">
        <f t="shared" si="2"/>
        <v>533.62</v>
      </c>
      <c r="E59" s="51">
        <f t="shared" si="3"/>
        <v>1225.6300000000001</v>
      </c>
      <c r="F59" s="51">
        <f t="shared" si="4"/>
        <v>692.0100000000001</v>
      </c>
      <c r="G59" s="51">
        <f t="shared" si="5"/>
        <v>115733.09</v>
      </c>
    </row>
    <row r="60" spans="1:7" x14ac:dyDescent="0.2">
      <c r="A60" s="48">
        <f t="shared" si="0"/>
        <v>57</v>
      </c>
      <c r="B60" s="49">
        <f t="shared" si="1"/>
        <v>45170</v>
      </c>
      <c r="C60" s="50">
        <f>IF(A60="","",IF(variable,IF(A60&lt;MortgageCalculator!$L$6*periods_per_year,start_rate,IF(MortgageCalculator!$L$10&gt;=0,MIN(MortgageCalculator!$L$7,start_rate+MortgageCalculator!$L$10*ROUNDUP((A60-MortgageCalculator!$L$6*periods_per_year)/MortgageCalculator!$L$9,0)),MAX(MortgageCalculator!$L$8,start_rate+MortgageCalculator!$L$10*ROUNDUP((A60-MortgageCalculator!$L$6*periods_per_year)/MortgageCalculator!$L$9,0)))),start_rate))</f>
        <v>5.5E-2</v>
      </c>
      <c r="D60" s="51">
        <f t="shared" si="2"/>
        <v>530.44000000000005</v>
      </c>
      <c r="E60" s="51">
        <f t="shared" si="3"/>
        <v>1225.6300000000001</v>
      </c>
      <c r="F60" s="51">
        <f t="shared" si="4"/>
        <v>695.19</v>
      </c>
      <c r="G60" s="51">
        <f t="shared" si="5"/>
        <v>115037.9</v>
      </c>
    </row>
    <row r="61" spans="1:7" x14ac:dyDescent="0.2">
      <c r="A61" s="48">
        <f t="shared" si="0"/>
        <v>58</v>
      </c>
      <c r="B61" s="49">
        <f t="shared" si="1"/>
        <v>45200</v>
      </c>
      <c r="C61" s="50">
        <f>IF(A61="","",IF(variable,IF(A61&lt;MortgageCalculator!$L$6*periods_per_year,start_rate,IF(MortgageCalculator!$L$10&gt;=0,MIN(MortgageCalculator!$L$7,start_rate+MortgageCalculator!$L$10*ROUNDUP((A61-MortgageCalculator!$L$6*periods_per_year)/MortgageCalculator!$L$9,0)),MAX(MortgageCalculator!$L$8,start_rate+MortgageCalculator!$L$10*ROUNDUP((A61-MortgageCalculator!$L$6*periods_per_year)/MortgageCalculator!$L$9,0)))),start_rate))</f>
        <v>5.5E-2</v>
      </c>
      <c r="D61" s="51">
        <f t="shared" si="2"/>
        <v>527.26</v>
      </c>
      <c r="E61" s="51">
        <f t="shared" si="3"/>
        <v>1225.6300000000001</v>
      </c>
      <c r="F61" s="51">
        <f t="shared" si="4"/>
        <v>698.37000000000012</v>
      </c>
      <c r="G61" s="51">
        <f t="shared" si="5"/>
        <v>114339.53</v>
      </c>
    </row>
    <row r="62" spans="1:7" x14ac:dyDescent="0.2">
      <c r="A62" s="48">
        <f t="shared" si="0"/>
        <v>59</v>
      </c>
      <c r="B62" s="49">
        <f t="shared" si="1"/>
        <v>45231</v>
      </c>
      <c r="C62" s="50">
        <f>IF(A62="","",IF(variable,IF(A62&lt;MortgageCalculator!$L$6*periods_per_year,start_rate,IF(MortgageCalculator!$L$10&gt;=0,MIN(MortgageCalculator!$L$7,start_rate+MortgageCalculator!$L$10*ROUNDUP((A62-MortgageCalculator!$L$6*periods_per_year)/MortgageCalculator!$L$9,0)),MAX(MortgageCalculator!$L$8,start_rate+MortgageCalculator!$L$10*ROUNDUP((A62-MortgageCalculator!$L$6*periods_per_year)/MortgageCalculator!$L$9,0)))),start_rate))</f>
        <v>5.5E-2</v>
      </c>
      <c r="D62" s="51">
        <f t="shared" si="2"/>
        <v>524.05999999999995</v>
      </c>
      <c r="E62" s="51">
        <f t="shared" si="3"/>
        <v>1225.6300000000001</v>
      </c>
      <c r="F62" s="51">
        <f t="shared" si="4"/>
        <v>701.57000000000016</v>
      </c>
      <c r="G62" s="51">
        <f t="shared" si="5"/>
        <v>113637.95999999999</v>
      </c>
    </row>
    <row r="63" spans="1:7" x14ac:dyDescent="0.2">
      <c r="A63" s="48">
        <f t="shared" si="0"/>
        <v>60</v>
      </c>
      <c r="B63" s="49">
        <f t="shared" si="1"/>
        <v>45261</v>
      </c>
      <c r="C63" s="50">
        <f>IF(A63="","",IF(variable,IF(A63&lt;MortgageCalculator!$L$6*periods_per_year,start_rate,IF(MortgageCalculator!$L$10&gt;=0,MIN(MortgageCalculator!$L$7,start_rate+MortgageCalculator!$L$10*ROUNDUP((A63-MortgageCalculator!$L$6*periods_per_year)/MortgageCalculator!$L$9,0)),MAX(MortgageCalculator!$L$8,start_rate+MortgageCalculator!$L$10*ROUNDUP((A63-MortgageCalculator!$L$6*periods_per_year)/MortgageCalculator!$L$9,0)))),start_rate))</f>
        <v>5.5E-2</v>
      </c>
      <c r="D63" s="51">
        <f t="shared" si="2"/>
        <v>520.84</v>
      </c>
      <c r="E63" s="51">
        <f t="shared" si="3"/>
        <v>1225.6300000000001</v>
      </c>
      <c r="F63" s="51">
        <f t="shared" si="4"/>
        <v>704.79000000000008</v>
      </c>
      <c r="G63" s="51">
        <f t="shared" si="5"/>
        <v>112933.17</v>
      </c>
    </row>
    <row r="64" spans="1:7" x14ac:dyDescent="0.2">
      <c r="A64" s="48">
        <f t="shared" si="0"/>
        <v>61</v>
      </c>
      <c r="B64" s="49">
        <f t="shared" si="1"/>
        <v>45292</v>
      </c>
      <c r="C64" s="50">
        <f>IF(A64="","",IF(variable,IF(A64&lt;MortgageCalculator!$L$6*periods_per_year,start_rate,IF(MortgageCalculator!$L$10&gt;=0,MIN(MortgageCalculator!$L$7,start_rate+MortgageCalculator!$L$10*ROUNDUP((A64-MortgageCalculator!$L$6*periods_per_year)/MortgageCalculator!$L$9,0)),MAX(MortgageCalculator!$L$8,start_rate+MortgageCalculator!$L$10*ROUNDUP((A64-MortgageCalculator!$L$6*periods_per_year)/MortgageCalculator!$L$9,0)))),start_rate))</f>
        <v>5.5E-2</v>
      </c>
      <c r="D64" s="51">
        <f t="shared" si="2"/>
        <v>517.61</v>
      </c>
      <c r="E64" s="51">
        <f t="shared" si="3"/>
        <v>1225.6300000000001</v>
      </c>
      <c r="F64" s="51">
        <f t="shared" si="4"/>
        <v>708.0200000000001</v>
      </c>
      <c r="G64" s="51">
        <f t="shared" si="5"/>
        <v>112225.15</v>
      </c>
    </row>
    <row r="65" spans="1:7" x14ac:dyDescent="0.2">
      <c r="A65" s="48">
        <f t="shared" si="0"/>
        <v>62</v>
      </c>
      <c r="B65" s="49">
        <f t="shared" si="1"/>
        <v>45323</v>
      </c>
      <c r="C65" s="50">
        <f>IF(A65="","",IF(variable,IF(A65&lt;MortgageCalculator!$L$6*periods_per_year,start_rate,IF(MortgageCalculator!$L$10&gt;=0,MIN(MortgageCalculator!$L$7,start_rate+MortgageCalculator!$L$10*ROUNDUP((A65-MortgageCalculator!$L$6*periods_per_year)/MortgageCalculator!$L$9,0)),MAX(MortgageCalculator!$L$8,start_rate+MortgageCalculator!$L$10*ROUNDUP((A65-MortgageCalculator!$L$6*periods_per_year)/MortgageCalculator!$L$9,0)))),start_rate))</f>
        <v>5.5E-2</v>
      </c>
      <c r="D65" s="51">
        <f t="shared" si="2"/>
        <v>514.37</v>
      </c>
      <c r="E65" s="51">
        <f t="shared" si="3"/>
        <v>1225.6300000000001</v>
      </c>
      <c r="F65" s="51">
        <f t="shared" si="4"/>
        <v>711.2600000000001</v>
      </c>
      <c r="G65" s="51">
        <f t="shared" si="5"/>
        <v>111513.89</v>
      </c>
    </row>
    <row r="66" spans="1:7" x14ac:dyDescent="0.2">
      <c r="A66" s="48">
        <f t="shared" si="0"/>
        <v>63</v>
      </c>
      <c r="B66" s="49">
        <f t="shared" si="1"/>
        <v>45352</v>
      </c>
      <c r="C66" s="50">
        <f>IF(A66="","",IF(variable,IF(A66&lt;MortgageCalculator!$L$6*periods_per_year,start_rate,IF(MortgageCalculator!$L$10&gt;=0,MIN(MortgageCalculator!$L$7,start_rate+MortgageCalculator!$L$10*ROUNDUP((A66-MortgageCalculator!$L$6*periods_per_year)/MortgageCalculator!$L$9,0)),MAX(MortgageCalculator!$L$8,start_rate+MortgageCalculator!$L$10*ROUNDUP((A66-MortgageCalculator!$L$6*periods_per_year)/MortgageCalculator!$L$9,0)))),start_rate))</f>
        <v>5.5E-2</v>
      </c>
      <c r="D66" s="51">
        <f t="shared" si="2"/>
        <v>511.11</v>
      </c>
      <c r="E66" s="51">
        <f t="shared" si="3"/>
        <v>1225.6300000000001</v>
      </c>
      <c r="F66" s="51">
        <f t="shared" si="4"/>
        <v>714.5200000000001</v>
      </c>
      <c r="G66" s="51">
        <f t="shared" si="5"/>
        <v>110799.37</v>
      </c>
    </row>
    <row r="67" spans="1:7" x14ac:dyDescent="0.2">
      <c r="A67" s="48">
        <f t="shared" si="0"/>
        <v>64</v>
      </c>
      <c r="B67" s="49">
        <f t="shared" si="1"/>
        <v>45383</v>
      </c>
      <c r="C67" s="50">
        <f>IF(A67="","",IF(variable,IF(A67&lt;MortgageCalculator!$L$6*periods_per_year,start_rate,IF(MortgageCalculator!$L$10&gt;=0,MIN(MortgageCalculator!$L$7,start_rate+MortgageCalculator!$L$10*ROUNDUP((A67-MortgageCalculator!$L$6*periods_per_year)/MortgageCalculator!$L$9,0)),MAX(MortgageCalculator!$L$8,start_rate+MortgageCalculator!$L$10*ROUNDUP((A67-MortgageCalculator!$L$6*periods_per_year)/MortgageCalculator!$L$9,0)))),start_rate))</f>
        <v>5.5E-2</v>
      </c>
      <c r="D67" s="51">
        <f t="shared" si="2"/>
        <v>507.83</v>
      </c>
      <c r="E67" s="51">
        <f t="shared" si="3"/>
        <v>1225.6300000000001</v>
      </c>
      <c r="F67" s="51">
        <f t="shared" si="4"/>
        <v>717.80000000000018</v>
      </c>
      <c r="G67" s="51">
        <f t="shared" si="5"/>
        <v>110081.56999999999</v>
      </c>
    </row>
    <row r="68" spans="1:7" x14ac:dyDescent="0.2">
      <c r="A68" s="48">
        <f t="shared" ref="A68:A131" si="6">IF(G67="","",IF(OR(A67&gt;=nper,ROUND(G67,2)&lt;=0),"",A67+1))</f>
        <v>65</v>
      </c>
      <c r="B68" s="49">
        <f t="shared" ref="B68:B131" si="7">IF(A68="","",IF(OR(periods_per_year=26,periods_per_year=52),IF(periods_per_year=26,IF(A68=1,fpdate,B67+14),IF(periods_per_year=52,IF(A68=1,fpdate,B67+7),"n/a")),IF(periods_per_year=24,DATE(YEAR(fpdate),MONTH(fpdate)+(A68-1)/2+IF(AND(DAY(fpdate)&gt;=15,MOD(A68,2)=0),1,0),IF(MOD(A68,2)=0,IF(DAY(fpdate)&gt;=15,DAY(fpdate)-14,DAY(fpdate)+14),DAY(fpdate))),IF(DAY(DATE(YEAR(fpdate),MONTH(fpdate)+A68-1,DAY(fpdate)))&lt;&gt;DAY(fpdate),DATE(YEAR(fpdate),MONTH(fpdate)+A68,0),DATE(YEAR(fpdate),MONTH(fpdate)+A68-1,DAY(fpdate))))))</f>
        <v>45413</v>
      </c>
      <c r="C68" s="50">
        <f>IF(A68="","",IF(variable,IF(A68&lt;MortgageCalculator!$L$6*periods_per_year,start_rate,IF(MortgageCalculator!$L$10&gt;=0,MIN(MortgageCalculator!$L$7,start_rate+MortgageCalculator!$L$10*ROUNDUP((A68-MortgageCalculator!$L$6*periods_per_year)/MortgageCalculator!$L$9,0)),MAX(MortgageCalculator!$L$8,start_rate+MortgageCalculator!$L$10*ROUNDUP((A68-MortgageCalculator!$L$6*periods_per_year)/MortgageCalculator!$L$9,0)))),start_rate))</f>
        <v>5.5E-2</v>
      </c>
      <c r="D68" s="51">
        <f t="shared" ref="D68:D131" si="8">IF(A68="","",ROUND((((1+C68/CP)^(CP/periods_per_year))-1)*G67,2))</f>
        <v>504.54</v>
      </c>
      <c r="E68" s="51">
        <f t="shared" ref="E68:E131" si="9">IF(A68="","",IF(A68=nper,G67+D68,MIN(G67+D68,IF(C68=C67,E67,ROUND(-PMT(((1+C68/CP)^(CP/periods_per_year))-1,nper-A68+1,G67),2)))))</f>
        <v>1225.6300000000001</v>
      </c>
      <c r="F68" s="51">
        <f t="shared" ref="F68:F131" si="10">IF(A68="","",E68-D68)</f>
        <v>721.09000000000015</v>
      </c>
      <c r="G68" s="51">
        <f t="shared" ref="G68:G131" si="11">IF(A68="","",G67-F68)</f>
        <v>109360.48</v>
      </c>
    </row>
    <row r="69" spans="1:7" x14ac:dyDescent="0.2">
      <c r="A69" s="48">
        <f t="shared" si="6"/>
        <v>66</v>
      </c>
      <c r="B69" s="49">
        <f t="shared" si="7"/>
        <v>45444</v>
      </c>
      <c r="C69" s="50">
        <f>IF(A69="","",IF(variable,IF(A69&lt;MortgageCalculator!$L$6*periods_per_year,start_rate,IF(MortgageCalculator!$L$10&gt;=0,MIN(MortgageCalculator!$L$7,start_rate+MortgageCalculator!$L$10*ROUNDUP((A69-MortgageCalculator!$L$6*periods_per_year)/MortgageCalculator!$L$9,0)),MAX(MortgageCalculator!$L$8,start_rate+MortgageCalculator!$L$10*ROUNDUP((A69-MortgageCalculator!$L$6*periods_per_year)/MortgageCalculator!$L$9,0)))),start_rate))</f>
        <v>5.5E-2</v>
      </c>
      <c r="D69" s="51">
        <f t="shared" si="8"/>
        <v>501.24</v>
      </c>
      <c r="E69" s="51">
        <f t="shared" si="9"/>
        <v>1225.6300000000001</v>
      </c>
      <c r="F69" s="51">
        <f t="shared" si="10"/>
        <v>724.3900000000001</v>
      </c>
      <c r="G69" s="51">
        <f t="shared" si="11"/>
        <v>108636.09</v>
      </c>
    </row>
    <row r="70" spans="1:7" x14ac:dyDescent="0.2">
      <c r="A70" s="48">
        <f t="shared" si="6"/>
        <v>67</v>
      </c>
      <c r="B70" s="49">
        <f t="shared" si="7"/>
        <v>45474</v>
      </c>
      <c r="C70" s="50">
        <f>IF(A70="","",IF(variable,IF(A70&lt;MortgageCalculator!$L$6*periods_per_year,start_rate,IF(MortgageCalculator!$L$10&gt;=0,MIN(MortgageCalculator!$L$7,start_rate+MortgageCalculator!$L$10*ROUNDUP((A70-MortgageCalculator!$L$6*periods_per_year)/MortgageCalculator!$L$9,0)),MAX(MortgageCalculator!$L$8,start_rate+MortgageCalculator!$L$10*ROUNDUP((A70-MortgageCalculator!$L$6*periods_per_year)/MortgageCalculator!$L$9,0)))),start_rate))</f>
        <v>5.5E-2</v>
      </c>
      <c r="D70" s="51">
        <f t="shared" si="8"/>
        <v>497.92</v>
      </c>
      <c r="E70" s="51">
        <f t="shared" si="9"/>
        <v>1225.6300000000001</v>
      </c>
      <c r="F70" s="51">
        <f t="shared" si="10"/>
        <v>727.71</v>
      </c>
      <c r="G70" s="51">
        <f t="shared" si="11"/>
        <v>107908.37999999999</v>
      </c>
    </row>
    <row r="71" spans="1:7" x14ac:dyDescent="0.2">
      <c r="A71" s="48">
        <f t="shared" si="6"/>
        <v>68</v>
      </c>
      <c r="B71" s="49">
        <f t="shared" si="7"/>
        <v>45505</v>
      </c>
      <c r="C71" s="50">
        <f>IF(A71="","",IF(variable,IF(A71&lt;MortgageCalculator!$L$6*periods_per_year,start_rate,IF(MortgageCalculator!$L$10&gt;=0,MIN(MortgageCalculator!$L$7,start_rate+MortgageCalculator!$L$10*ROUNDUP((A71-MortgageCalculator!$L$6*periods_per_year)/MortgageCalculator!$L$9,0)),MAX(MortgageCalculator!$L$8,start_rate+MortgageCalculator!$L$10*ROUNDUP((A71-MortgageCalculator!$L$6*periods_per_year)/MortgageCalculator!$L$9,0)))),start_rate))</f>
        <v>5.5E-2</v>
      </c>
      <c r="D71" s="51">
        <f t="shared" si="8"/>
        <v>494.58</v>
      </c>
      <c r="E71" s="51">
        <f t="shared" si="9"/>
        <v>1225.6300000000001</v>
      </c>
      <c r="F71" s="51">
        <f t="shared" si="10"/>
        <v>731.05000000000018</v>
      </c>
      <c r="G71" s="51">
        <f t="shared" si="11"/>
        <v>107177.32999999999</v>
      </c>
    </row>
    <row r="72" spans="1:7" x14ac:dyDescent="0.2">
      <c r="A72" s="48">
        <f t="shared" si="6"/>
        <v>69</v>
      </c>
      <c r="B72" s="49">
        <f t="shared" si="7"/>
        <v>45536</v>
      </c>
      <c r="C72" s="50">
        <f>IF(A72="","",IF(variable,IF(A72&lt;MortgageCalculator!$L$6*periods_per_year,start_rate,IF(MortgageCalculator!$L$10&gt;=0,MIN(MortgageCalculator!$L$7,start_rate+MortgageCalculator!$L$10*ROUNDUP((A72-MortgageCalculator!$L$6*periods_per_year)/MortgageCalculator!$L$9,0)),MAX(MortgageCalculator!$L$8,start_rate+MortgageCalculator!$L$10*ROUNDUP((A72-MortgageCalculator!$L$6*periods_per_year)/MortgageCalculator!$L$9,0)))),start_rate))</f>
        <v>5.5E-2</v>
      </c>
      <c r="D72" s="51">
        <f t="shared" si="8"/>
        <v>491.23</v>
      </c>
      <c r="E72" s="51">
        <f t="shared" si="9"/>
        <v>1225.6300000000001</v>
      </c>
      <c r="F72" s="51">
        <f t="shared" si="10"/>
        <v>734.40000000000009</v>
      </c>
      <c r="G72" s="51">
        <f t="shared" si="11"/>
        <v>106442.93</v>
      </c>
    </row>
    <row r="73" spans="1:7" x14ac:dyDescent="0.2">
      <c r="A73" s="48">
        <f t="shared" si="6"/>
        <v>70</v>
      </c>
      <c r="B73" s="49">
        <f t="shared" si="7"/>
        <v>45566</v>
      </c>
      <c r="C73" s="50">
        <f>IF(A73="","",IF(variable,IF(A73&lt;MortgageCalculator!$L$6*periods_per_year,start_rate,IF(MortgageCalculator!$L$10&gt;=0,MIN(MortgageCalculator!$L$7,start_rate+MortgageCalculator!$L$10*ROUNDUP((A73-MortgageCalculator!$L$6*periods_per_year)/MortgageCalculator!$L$9,0)),MAX(MortgageCalculator!$L$8,start_rate+MortgageCalculator!$L$10*ROUNDUP((A73-MortgageCalculator!$L$6*periods_per_year)/MortgageCalculator!$L$9,0)))),start_rate))</f>
        <v>5.5E-2</v>
      </c>
      <c r="D73" s="51">
        <f t="shared" si="8"/>
        <v>487.86</v>
      </c>
      <c r="E73" s="51">
        <f t="shared" si="9"/>
        <v>1225.6300000000001</v>
      </c>
      <c r="F73" s="51">
        <f t="shared" si="10"/>
        <v>737.7700000000001</v>
      </c>
      <c r="G73" s="51">
        <f t="shared" si="11"/>
        <v>105705.15999999999</v>
      </c>
    </row>
    <row r="74" spans="1:7" x14ac:dyDescent="0.2">
      <c r="A74" s="48">
        <f t="shared" si="6"/>
        <v>71</v>
      </c>
      <c r="B74" s="49">
        <f t="shared" si="7"/>
        <v>45597</v>
      </c>
      <c r="C74" s="50">
        <f>IF(A74="","",IF(variable,IF(A74&lt;MortgageCalculator!$L$6*periods_per_year,start_rate,IF(MortgageCalculator!$L$10&gt;=0,MIN(MortgageCalculator!$L$7,start_rate+MortgageCalculator!$L$10*ROUNDUP((A74-MortgageCalculator!$L$6*periods_per_year)/MortgageCalculator!$L$9,0)),MAX(MortgageCalculator!$L$8,start_rate+MortgageCalculator!$L$10*ROUNDUP((A74-MortgageCalculator!$L$6*periods_per_year)/MortgageCalculator!$L$9,0)))),start_rate))</f>
        <v>5.5E-2</v>
      </c>
      <c r="D74" s="51">
        <f t="shared" si="8"/>
        <v>484.48</v>
      </c>
      <c r="E74" s="51">
        <f t="shared" si="9"/>
        <v>1225.6300000000001</v>
      </c>
      <c r="F74" s="51">
        <f t="shared" si="10"/>
        <v>741.15000000000009</v>
      </c>
      <c r="G74" s="51">
        <f t="shared" si="11"/>
        <v>104964.01</v>
      </c>
    </row>
    <row r="75" spans="1:7" x14ac:dyDescent="0.2">
      <c r="A75" s="48">
        <f t="shared" si="6"/>
        <v>72</v>
      </c>
      <c r="B75" s="49">
        <f t="shared" si="7"/>
        <v>45627</v>
      </c>
      <c r="C75" s="50">
        <f>IF(A75="","",IF(variable,IF(A75&lt;MortgageCalculator!$L$6*periods_per_year,start_rate,IF(MortgageCalculator!$L$10&gt;=0,MIN(MortgageCalculator!$L$7,start_rate+MortgageCalculator!$L$10*ROUNDUP((A75-MortgageCalculator!$L$6*periods_per_year)/MortgageCalculator!$L$9,0)),MAX(MortgageCalculator!$L$8,start_rate+MortgageCalculator!$L$10*ROUNDUP((A75-MortgageCalculator!$L$6*periods_per_year)/MortgageCalculator!$L$9,0)))),start_rate))</f>
        <v>5.5E-2</v>
      </c>
      <c r="D75" s="51">
        <f t="shared" si="8"/>
        <v>481.09</v>
      </c>
      <c r="E75" s="51">
        <f t="shared" si="9"/>
        <v>1225.6300000000001</v>
      </c>
      <c r="F75" s="51">
        <f t="shared" si="10"/>
        <v>744.54000000000019</v>
      </c>
      <c r="G75" s="51">
        <f t="shared" si="11"/>
        <v>104219.47</v>
      </c>
    </row>
    <row r="76" spans="1:7" x14ac:dyDescent="0.2">
      <c r="A76" s="48">
        <f t="shared" si="6"/>
        <v>73</v>
      </c>
      <c r="B76" s="49">
        <f t="shared" si="7"/>
        <v>45658</v>
      </c>
      <c r="C76" s="50">
        <f>IF(A76="","",IF(variable,IF(A76&lt;MortgageCalculator!$L$6*periods_per_year,start_rate,IF(MortgageCalculator!$L$10&gt;=0,MIN(MortgageCalculator!$L$7,start_rate+MortgageCalculator!$L$10*ROUNDUP((A76-MortgageCalculator!$L$6*periods_per_year)/MortgageCalculator!$L$9,0)),MAX(MortgageCalculator!$L$8,start_rate+MortgageCalculator!$L$10*ROUNDUP((A76-MortgageCalculator!$L$6*periods_per_year)/MortgageCalculator!$L$9,0)))),start_rate))</f>
        <v>5.5E-2</v>
      </c>
      <c r="D76" s="51">
        <f t="shared" si="8"/>
        <v>477.67</v>
      </c>
      <c r="E76" s="51">
        <f t="shared" si="9"/>
        <v>1225.6300000000001</v>
      </c>
      <c r="F76" s="51">
        <f t="shared" si="10"/>
        <v>747.96</v>
      </c>
      <c r="G76" s="51">
        <f t="shared" si="11"/>
        <v>103471.51</v>
      </c>
    </row>
    <row r="77" spans="1:7" x14ac:dyDescent="0.2">
      <c r="A77" s="48">
        <f t="shared" si="6"/>
        <v>74</v>
      </c>
      <c r="B77" s="49">
        <f t="shared" si="7"/>
        <v>45689</v>
      </c>
      <c r="C77" s="50">
        <f>IF(A77="","",IF(variable,IF(A77&lt;MortgageCalculator!$L$6*periods_per_year,start_rate,IF(MortgageCalculator!$L$10&gt;=0,MIN(MortgageCalculator!$L$7,start_rate+MortgageCalculator!$L$10*ROUNDUP((A77-MortgageCalculator!$L$6*periods_per_year)/MortgageCalculator!$L$9,0)),MAX(MortgageCalculator!$L$8,start_rate+MortgageCalculator!$L$10*ROUNDUP((A77-MortgageCalculator!$L$6*periods_per_year)/MortgageCalculator!$L$9,0)))),start_rate))</f>
        <v>5.5E-2</v>
      </c>
      <c r="D77" s="51">
        <f t="shared" si="8"/>
        <v>474.24</v>
      </c>
      <c r="E77" s="51">
        <f t="shared" si="9"/>
        <v>1225.6300000000001</v>
      </c>
      <c r="F77" s="51">
        <f t="shared" si="10"/>
        <v>751.3900000000001</v>
      </c>
      <c r="G77" s="51">
        <f t="shared" si="11"/>
        <v>102720.12</v>
      </c>
    </row>
    <row r="78" spans="1:7" x14ac:dyDescent="0.2">
      <c r="A78" s="48">
        <f t="shared" si="6"/>
        <v>75</v>
      </c>
      <c r="B78" s="49">
        <f t="shared" si="7"/>
        <v>45717</v>
      </c>
      <c r="C78" s="50">
        <f>IF(A78="","",IF(variable,IF(A78&lt;MortgageCalculator!$L$6*periods_per_year,start_rate,IF(MortgageCalculator!$L$10&gt;=0,MIN(MortgageCalculator!$L$7,start_rate+MortgageCalculator!$L$10*ROUNDUP((A78-MortgageCalculator!$L$6*periods_per_year)/MortgageCalculator!$L$9,0)),MAX(MortgageCalculator!$L$8,start_rate+MortgageCalculator!$L$10*ROUNDUP((A78-MortgageCalculator!$L$6*periods_per_year)/MortgageCalculator!$L$9,0)))),start_rate))</f>
        <v>5.5E-2</v>
      </c>
      <c r="D78" s="51">
        <f t="shared" si="8"/>
        <v>470.8</v>
      </c>
      <c r="E78" s="51">
        <f t="shared" si="9"/>
        <v>1225.6300000000001</v>
      </c>
      <c r="F78" s="51">
        <f t="shared" si="10"/>
        <v>754.83000000000015</v>
      </c>
      <c r="G78" s="51">
        <f t="shared" si="11"/>
        <v>101965.29</v>
      </c>
    </row>
    <row r="79" spans="1:7" x14ac:dyDescent="0.2">
      <c r="A79" s="48">
        <f t="shared" si="6"/>
        <v>76</v>
      </c>
      <c r="B79" s="49">
        <f t="shared" si="7"/>
        <v>45748</v>
      </c>
      <c r="C79" s="50">
        <f>IF(A79="","",IF(variable,IF(A79&lt;MortgageCalculator!$L$6*periods_per_year,start_rate,IF(MortgageCalculator!$L$10&gt;=0,MIN(MortgageCalculator!$L$7,start_rate+MortgageCalculator!$L$10*ROUNDUP((A79-MortgageCalculator!$L$6*periods_per_year)/MortgageCalculator!$L$9,0)),MAX(MortgageCalculator!$L$8,start_rate+MortgageCalculator!$L$10*ROUNDUP((A79-MortgageCalculator!$L$6*periods_per_year)/MortgageCalculator!$L$9,0)))),start_rate))</f>
        <v>5.5E-2</v>
      </c>
      <c r="D79" s="51">
        <f t="shared" si="8"/>
        <v>467.34</v>
      </c>
      <c r="E79" s="51">
        <f t="shared" si="9"/>
        <v>1225.6300000000001</v>
      </c>
      <c r="F79" s="51">
        <f t="shared" si="10"/>
        <v>758.29000000000019</v>
      </c>
      <c r="G79" s="51">
        <f t="shared" si="11"/>
        <v>101207</v>
      </c>
    </row>
    <row r="80" spans="1:7" x14ac:dyDescent="0.2">
      <c r="A80" s="48">
        <f t="shared" si="6"/>
        <v>77</v>
      </c>
      <c r="B80" s="49">
        <f t="shared" si="7"/>
        <v>45778</v>
      </c>
      <c r="C80" s="50">
        <f>IF(A80="","",IF(variable,IF(A80&lt;MortgageCalculator!$L$6*periods_per_year,start_rate,IF(MortgageCalculator!$L$10&gt;=0,MIN(MortgageCalculator!$L$7,start_rate+MortgageCalculator!$L$10*ROUNDUP((A80-MortgageCalculator!$L$6*periods_per_year)/MortgageCalculator!$L$9,0)),MAX(MortgageCalculator!$L$8,start_rate+MortgageCalculator!$L$10*ROUNDUP((A80-MortgageCalculator!$L$6*periods_per_year)/MortgageCalculator!$L$9,0)))),start_rate))</f>
        <v>5.5E-2</v>
      </c>
      <c r="D80" s="51">
        <f t="shared" si="8"/>
        <v>463.87</v>
      </c>
      <c r="E80" s="51">
        <f t="shared" si="9"/>
        <v>1225.6300000000001</v>
      </c>
      <c r="F80" s="51">
        <f t="shared" si="10"/>
        <v>761.7600000000001</v>
      </c>
      <c r="G80" s="51">
        <f t="shared" si="11"/>
        <v>100445.24</v>
      </c>
    </row>
    <row r="81" spans="1:7" x14ac:dyDescent="0.2">
      <c r="A81" s="48">
        <f t="shared" si="6"/>
        <v>78</v>
      </c>
      <c r="B81" s="49">
        <f t="shared" si="7"/>
        <v>45809</v>
      </c>
      <c r="C81" s="50">
        <f>IF(A81="","",IF(variable,IF(A81&lt;MortgageCalculator!$L$6*periods_per_year,start_rate,IF(MortgageCalculator!$L$10&gt;=0,MIN(MortgageCalculator!$L$7,start_rate+MortgageCalculator!$L$10*ROUNDUP((A81-MortgageCalculator!$L$6*periods_per_year)/MortgageCalculator!$L$9,0)),MAX(MortgageCalculator!$L$8,start_rate+MortgageCalculator!$L$10*ROUNDUP((A81-MortgageCalculator!$L$6*periods_per_year)/MortgageCalculator!$L$9,0)))),start_rate))</f>
        <v>5.5E-2</v>
      </c>
      <c r="D81" s="51">
        <f t="shared" si="8"/>
        <v>460.37</v>
      </c>
      <c r="E81" s="51">
        <f t="shared" si="9"/>
        <v>1225.6300000000001</v>
      </c>
      <c r="F81" s="51">
        <f t="shared" si="10"/>
        <v>765.2600000000001</v>
      </c>
      <c r="G81" s="51">
        <f t="shared" si="11"/>
        <v>99679.98000000001</v>
      </c>
    </row>
    <row r="82" spans="1:7" x14ac:dyDescent="0.2">
      <c r="A82" s="48">
        <f t="shared" si="6"/>
        <v>79</v>
      </c>
      <c r="B82" s="49">
        <f t="shared" si="7"/>
        <v>45839</v>
      </c>
      <c r="C82" s="50">
        <f>IF(A82="","",IF(variable,IF(A82&lt;MortgageCalculator!$L$6*periods_per_year,start_rate,IF(MortgageCalculator!$L$10&gt;=0,MIN(MortgageCalculator!$L$7,start_rate+MortgageCalculator!$L$10*ROUNDUP((A82-MortgageCalculator!$L$6*periods_per_year)/MortgageCalculator!$L$9,0)),MAX(MortgageCalculator!$L$8,start_rate+MortgageCalculator!$L$10*ROUNDUP((A82-MortgageCalculator!$L$6*periods_per_year)/MortgageCalculator!$L$9,0)))),start_rate))</f>
        <v>5.5E-2</v>
      </c>
      <c r="D82" s="51">
        <f t="shared" si="8"/>
        <v>456.87</v>
      </c>
      <c r="E82" s="51">
        <f t="shared" si="9"/>
        <v>1225.6300000000001</v>
      </c>
      <c r="F82" s="51">
        <f t="shared" si="10"/>
        <v>768.7600000000001</v>
      </c>
      <c r="G82" s="51">
        <f t="shared" si="11"/>
        <v>98911.220000000016</v>
      </c>
    </row>
    <row r="83" spans="1:7" x14ac:dyDescent="0.2">
      <c r="A83" s="48">
        <f t="shared" si="6"/>
        <v>80</v>
      </c>
      <c r="B83" s="49">
        <f t="shared" si="7"/>
        <v>45870</v>
      </c>
      <c r="C83" s="50">
        <f>IF(A83="","",IF(variable,IF(A83&lt;MortgageCalculator!$L$6*periods_per_year,start_rate,IF(MortgageCalculator!$L$10&gt;=0,MIN(MortgageCalculator!$L$7,start_rate+MortgageCalculator!$L$10*ROUNDUP((A83-MortgageCalculator!$L$6*periods_per_year)/MortgageCalculator!$L$9,0)),MAX(MortgageCalculator!$L$8,start_rate+MortgageCalculator!$L$10*ROUNDUP((A83-MortgageCalculator!$L$6*periods_per_year)/MortgageCalculator!$L$9,0)))),start_rate))</f>
        <v>5.5E-2</v>
      </c>
      <c r="D83" s="51">
        <f t="shared" si="8"/>
        <v>453.34</v>
      </c>
      <c r="E83" s="51">
        <f t="shared" si="9"/>
        <v>1225.6300000000001</v>
      </c>
      <c r="F83" s="51">
        <f t="shared" si="10"/>
        <v>772.29000000000019</v>
      </c>
      <c r="G83" s="51">
        <f t="shared" si="11"/>
        <v>98138.930000000022</v>
      </c>
    </row>
    <row r="84" spans="1:7" x14ac:dyDescent="0.2">
      <c r="A84" s="48">
        <f t="shared" si="6"/>
        <v>81</v>
      </c>
      <c r="B84" s="49">
        <f t="shared" si="7"/>
        <v>45901</v>
      </c>
      <c r="C84" s="50">
        <f>IF(A84="","",IF(variable,IF(A84&lt;MortgageCalculator!$L$6*periods_per_year,start_rate,IF(MortgageCalculator!$L$10&gt;=0,MIN(MortgageCalculator!$L$7,start_rate+MortgageCalculator!$L$10*ROUNDUP((A84-MortgageCalculator!$L$6*periods_per_year)/MortgageCalculator!$L$9,0)),MAX(MortgageCalculator!$L$8,start_rate+MortgageCalculator!$L$10*ROUNDUP((A84-MortgageCalculator!$L$6*periods_per_year)/MortgageCalculator!$L$9,0)))),start_rate))</f>
        <v>5.5E-2</v>
      </c>
      <c r="D84" s="51">
        <f t="shared" si="8"/>
        <v>449.8</v>
      </c>
      <c r="E84" s="51">
        <f t="shared" si="9"/>
        <v>1225.6300000000001</v>
      </c>
      <c r="F84" s="51">
        <f t="shared" si="10"/>
        <v>775.83000000000015</v>
      </c>
      <c r="G84" s="51">
        <f t="shared" si="11"/>
        <v>97363.10000000002</v>
      </c>
    </row>
    <row r="85" spans="1:7" x14ac:dyDescent="0.2">
      <c r="A85" s="48">
        <f t="shared" si="6"/>
        <v>82</v>
      </c>
      <c r="B85" s="49">
        <f t="shared" si="7"/>
        <v>45931</v>
      </c>
      <c r="C85" s="50">
        <f>IF(A85="","",IF(variable,IF(A85&lt;MortgageCalculator!$L$6*periods_per_year,start_rate,IF(MortgageCalculator!$L$10&gt;=0,MIN(MortgageCalculator!$L$7,start_rate+MortgageCalculator!$L$10*ROUNDUP((A85-MortgageCalculator!$L$6*periods_per_year)/MortgageCalculator!$L$9,0)),MAX(MortgageCalculator!$L$8,start_rate+MortgageCalculator!$L$10*ROUNDUP((A85-MortgageCalculator!$L$6*periods_per_year)/MortgageCalculator!$L$9,0)))),start_rate))</f>
        <v>5.5E-2</v>
      </c>
      <c r="D85" s="51">
        <f t="shared" si="8"/>
        <v>446.25</v>
      </c>
      <c r="E85" s="51">
        <f t="shared" si="9"/>
        <v>1225.6300000000001</v>
      </c>
      <c r="F85" s="51">
        <f t="shared" si="10"/>
        <v>779.38000000000011</v>
      </c>
      <c r="G85" s="51">
        <f t="shared" si="11"/>
        <v>96583.720000000016</v>
      </c>
    </row>
    <row r="86" spans="1:7" x14ac:dyDescent="0.2">
      <c r="A86" s="48">
        <f t="shared" si="6"/>
        <v>83</v>
      </c>
      <c r="B86" s="49">
        <f t="shared" si="7"/>
        <v>45962</v>
      </c>
      <c r="C86" s="50">
        <f>IF(A86="","",IF(variable,IF(A86&lt;MortgageCalculator!$L$6*periods_per_year,start_rate,IF(MortgageCalculator!$L$10&gt;=0,MIN(MortgageCalculator!$L$7,start_rate+MortgageCalculator!$L$10*ROUNDUP((A86-MortgageCalculator!$L$6*periods_per_year)/MortgageCalculator!$L$9,0)),MAX(MortgageCalculator!$L$8,start_rate+MortgageCalculator!$L$10*ROUNDUP((A86-MortgageCalculator!$L$6*periods_per_year)/MortgageCalculator!$L$9,0)))),start_rate))</f>
        <v>5.5E-2</v>
      </c>
      <c r="D86" s="51">
        <f t="shared" si="8"/>
        <v>442.68</v>
      </c>
      <c r="E86" s="51">
        <f t="shared" si="9"/>
        <v>1225.6300000000001</v>
      </c>
      <c r="F86" s="51">
        <f t="shared" si="10"/>
        <v>782.95</v>
      </c>
      <c r="G86" s="51">
        <f t="shared" si="11"/>
        <v>95800.770000000019</v>
      </c>
    </row>
    <row r="87" spans="1:7" x14ac:dyDescent="0.2">
      <c r="A87" s="48">
        <f t="shared" si="6"/>
        <v>84</v>
      </c>
      <c r="B87" s="49">
        <f t="shared" si="7"/>
        <v>45992</v>
      </c>
      <c r="C87" s="50">
        <f>IF(A87="","",IF(variable,IF(A87&lt;MortgageCalculator!$L$6*periods_per_year,start_rate,IF(MortgageCalculator!$L$10&gt;=0,MIN(MortgageCalculator!$L$7,start_rate+MortgageCalculator!$L$10*ROUNDUP((A87-MortgageCalculator!$L$6*periods_per_year)/MortgageCalculator!$L$9,0)),MAX(MortgageCalculator!$L$8,start_rate+MortgageCalculator!$L$10*ROUNDUP((A87-MortgageCalculator!$L$6*periods_per_year)/MortgageCalculator!$L$9,0)))),start_rate))</f>
        <v>5.5E-2</v>
      </c>
      <c r="D87" s="51">
        <f t="shared" si="8"/>
        <v>439.09</v>
      </c>
      <c r="E87" s="51">
        <f t="shared" si="9"/>
        <v>1225.6300000000001</v>
      </c>
      <c r="F87" s="51">
        <f t="shared" si="10"/>
        <v>786.54000000000019</v>
      </c>
      <c r="G87" s="51">
        <f t="shared" si="11"/>
        <v>95014.230000000025</v>
      </c>
    </row>
    <row r="88" spans="1:7" x14ac:dyDescent="0.2">
      <c r="A88" s="48">
        <f t="shared" si="6"/>
        <v>85</v>
      </c>
      <c r="B88" s="49">
        <f t="shared" si="7"/>
        <v>46023</v>
      </c>
      <c r="C88" s="50">
        <f>IF(A88="","",IF(variable,IF(A88&lt;MortgageCalculator!$L$6*periods_per_year,start_rate,IF(MortgageCalculator!$L$10&gt;=0,MIN(MortgageCalculator!$L$7,start_rate+MortgageCalculator!$L$10*ROUNDUP((A88-MortgageCalculator!$L$6*periods_per_year)/MortgageCalculator!$L$9,0)),MAX(MortgageCalculator!$L$8,start_rate+MortgageCalculator!$L$10*ROUNDUP((A88-MortgageCalculator!$L$6*periods_per_year)/MortgageCalculator!$L$9,0)))),start_rate))</f>
        <v>5.5E-2</v>
      </c>
      <c r="D88" s="51">
        <f t="shared" si="8"/>
        <v>435.48</v>
      </c>
      <c r="E88" s="51">
        <f t="shared" si="9"/>
        <v>1225.6300000000001</v>
      </c>
      <c r="F88" s="51">
        <f t="shared" si="10"/>
        <v>790.15000000000009</v>
      </c>
      <c r="G88" s="51">
        <f t="shared" si="11"/>
        <v>94224.080000000031</v>
      </c>
    </row>
    <row r="89" spans="1:7" x14ac:dyDescent="0.2">
      <c r="A89" s="48">
        <f t="shared" si="6"/>
        <v>86</v>
      </c>
      <c r="B89" s="49">
        <f t="shared" si="7"/>
        <v>46054</v>
      </c>
      <c r="C89" s="50">
        <f>IF(A89="","",IF(variable,IF(A89&lt;MortgageCalculator!$L$6*periods_per_year,start_rate,IF(MortgageCalculator!$L$10&gt;=0,MIN(MortgageCalculator!$L$7,start_rate+MortgageCalculator!$L$10*ROUNDUP((A89-MortgageCalculator!$L$6*periods_per_year)/MortgageCalculator!$L$9,0)),MAX(MortgageCalculator!$L$8,start_rate+MortgageCalculator!$L$10*ROUNDUP((A89-MortgageCalculator!$L$6*periods_per_year)/MortgageCalculator!$L$9,0)))),start_rate))</f>
        <v>5.5E-2</v>
      </c>
      <c r="D89" s="51">
        <f t="shared" si="8"/>
        <v>431.86</v>
      </c>
      <c r="E89" s="51">
        <f t="shared" si="9"/>
        <v>1225.6300000000001</v>
      </c>
      <c r="F89" s="51">
        <f t="shared" si="10"/>
        <v>793.7700000000001</v>
      </c>
      <c r="G89" s="51">
        <f t="shared" si="11"/>
        <v>93430.310000000027</v>
      </c>
    </row>
    <row r="90" spans="1:7" x14ac:dyDescent="0.2">
      <c r="A90" s="48">
        <f t="shared" si="6"/>
        <v>87</v>
      </c>
      <c r="B90" s="49">
        <f t="shared" si="7"/>
        <v>46082</v>
      </c>
      <c r="C90" s="50">
        <f>IF(A90="","",IF(variable,IF(A90&lt;MortgageCalculator!$L$6*periods_per_year,start_rate,IF(MortgageCalculator!$L$10&gt;=0,MIN(MortgageCalculator!$L$7,start_rate+MortgageCalculator!$L$10*ROUNDUP((A90-MortgageCalculator!$L$6*periods_per_year)/MortgageCalculator!$L$9,0)),MAX(MortgageCalculator!$L$8,start_rate+MortgageCalculator!$L$10*ROUNDUP((A90-MortgageCalculator!$L$6*periods_per_year)/MortgageCalculator!$L$9,0)))),start_rate))</f>
        <v>5.5E-2</v>
      </c>
      <c r="D90" s="51">
        <f t="shared" si="8"/>
        <v>428.22</v>
      </c>
      <c r="E90" s="51">
        <f t="shared" si="9"/>
        <v>1225.6300000000001</v>
      </c>
      <c r="F90" s="51">
        <f t="shared" si="10"/>
        <v>797.41000000000008</v>
      </c>
      <c r="G90" s="51">
        <f t="shared" si="11"/>
        <v>92632.900000000023</v>
      </c>
    </row>
    <row r="91" spans="1:7" x14ac:dyDescent="0.2">
      <c r="A91" s="48">
        <f t="shared" si="6"/>
        <v>88</v>
      </c>
      <c r="B91" s="49">
        <f t="shared" si="7"/>
        <v>46113</v>
      </c>
      <c r="C91" s="50">
        <f>IF(A91="","",IF(variable,IF(A91&lt;MortgageCalculator!$L$6*periods_per_year,start_rate,IF(MortgageCalculator!$L$10&gt;=0,MIN(MortgageCalculator!$L$7,start_rate+MortgageCalculator!$L$10*ROUNDUP((A91-MortgageCalculator!$L$6*periods_per_year)/MortgageCalculator!$L$9,0)),MAX(MortgageCalculator!$L$8,start_rate+MortgageCalculator!$L$10*ROUNDUP((A91-MortgageCalculator!$L$6*periods_per_year)/MortgageCalculator!$L$9,0)))),start_rate))</f>
        <v>5.5E-2</v>
      </c>
      <c r="D91" s="51">
        <f t="shared" si="8"/>
        <v>424.57</v>
      </c>
      <c r="E91" s="51">
        <f t="shared" si="9"/>
        <v>1225.6300000000001</v>
      </c>
      <c r="F91" s="51">
        <f t="shared" si="10"/>
        <v>801.06000000000017</v>
      </c>
      <c r="G91" s="51">
        <f t="shared" si="11"/>
        <v>91831.840000000026</v>
      </c>
    </row>
    <row r="92" spans="1:7" x14ac:dyDescent="0.2">
      <c r="A92" s="48">
        <f t="shared" si="6"/>
        <v>89</v>
      </c>
      <c r="B92" s="49">
        <f t="shared" si="7"/>
        <v>46143</v>
      </c>
      <c r="C92" s="50">
        <f>IF(A92="","",IF(variable,IF(A92&lt;MortgageCalculator!$L$6*periods_per_year,start_rate,IF(MortgageCalculator!$L$10&gt;=0,MIN(MortgageCalculator!$L$7,start_rate+MortgageCalculator!$L$10*ROUNDUP((A92-MortgageCalculator!$L$6*periods_per_year)/MortgageCalculator!$L$9,0)),MAX(MortgageCalculator!$L$8,start_rate+MortgageCalculator!$L$10*ROUNDUP((A92-MortgageCalculator!$L$6*periods_per_year)/MortgageCalculator!$L$9,0)))),start_rate))</f>
        <v>5.5E-2</v>
      </c>
      <c r="D92" s="51">
        <f t="shared" si="8"/>
        <v>420.9</v>
      </c>
      <c r="E92" s="51">
        <f t="shared" si="9"/>
        <v>1225.6300000000001</v>
      </c>
      <c r="F92" s="51">
        <f t="shared" si="10"/>
        <v>804.73000000000013</v>
      </c>
      <c r="G92" s="51">
        <f t="shared" si="11"/>
        <v>91027.11000000003</v>
      </c>
    </row>
    <row r="93" spans="1:7" x14ac:dyDescent="0.2">
      <c r="A93" s="48">
        <f t="shared" si="6"/>
        <v>90</v>
      </c>
      <c r="B93" s="49">
        <f t="shared" si="7"/>
        <v>46174</v>
      </c>
      <c r="C93" s="50">
        <f>IF(A93="","",IF(variable,IF(A93&lt;MortgageCalculator!$L$6*periods_per_year,start_rate,IF(MortgageCalculator!$L$10&gt;=0,MIN(MortgageCalculator!$L$7,start_rate+MortgageCalculator!$L$10*ROUNDUP((A93-MortgageCalculator!$L$6*periods_per_year)/MortgageCalculator!$L$9,0)),MAX(MortgageCalculator!$L$8,start_rate+MortgageCalculator!$L$10*ROUNDUP((A93-MortgageCalculator!$L$6*periods_per_year)/MortgageCalculator!$L$9,0)))),start_rate))</f>
        <v>5.5E-2</v>
      </c>
      <c r="D93" s="51">
        <f t="shared" si="8"/>
        <v>417.21</v>
      </c>
      <c r="E93" s="51">
        <f t="shared" si="9"/>
        <v>1225.6300000000001</v>
      </c>
      <c r="F93" s="51">
        <f t="shared" si="10"/>
        <v>808.42000000000007</v>
      </c>
      <c r="G93" s="51">
        <f t="shared" si="11"/>
        <v>90218.690000000031</v>
      </c>
    </row>
    <row r="94" spans="1:7" x14ac:dyDescent="0.2">
      <c r="A94" s="48">
        <f t="shared" si="6"/>
        <v>91</v>
      </c>
      <c r="B94" s="49">
        <f t="shared" si="7"/>
        <v>46204</v>
      </c>
      <c r="C94" s="50">
        <f>IF(A94="","",IF(variable,IF(A94&lt;MortgageCalculator!$L$6*periods_per_year,start_rate,IF(MortgageCalculator!$L$10&gt;=0,MIN(MortgageCalculator!$L$7,start_rate+MortgageCalculator!$L$10*ROUNDUP((A94-MortgageCalculator!$L$6*periods_per_year)/MortgageCalculator!$L$9,0)),MAX(MortgageCalculator!$L$8,start_rate+MortgageCalculator!$L$10*ROUNDUP((A94-MortgageCalculator!$L$6*periods_per_year)/MortgageCalculator!$L$9,0)))),start_rate))</f>
        <v>5.5E-2</v>
      </c>
      <c r="D94" s="51">
        <f t="shared" si="8"/>
        <v>413.5</v>
      </c>
      <c r="E94" s="51">
        <f t="shared" si="9"/>
        <v>1225.6300000000001</v>
      </c>
      <c r="F94" s="51">
        <f t="shared" si="10"/>
        <v>812.13000000000011</v>
      </c>
      <c r="G94" s="51">
        <f t="shared" si="11"/>
        <v>89406.560000000027</v>
      </c>
    </row>
    <row r="95" spans="1:7" x14ac:dyDescent="0.2">
      <c r="A95" s="48">
        <f t="shared" si="6"/>
        <v>92</v>
      </c>
      <c r="B95" s="49">
        <f t="shared" si="7"/>
        <v>46235</v>
      </c>
      <c r="C95" s="50">
        <f>IF(A95="","",IF(variable,IF(A95&lt;MortgageCalculator!$L$6*periods_per_year,start_rate,IF(MortgageCalculator!$L$10&gt;=0,MIN(MortgageCalculator!$L$7,start_rate+MortgageCalculator!$L$10*ROUNDUP((A95-MortgageCalculator!$L$6*periods_per_year)/MortgageCalculator!$L$9,0)),MAX(MortgageCalculator!$L$8,start_rate+MortgageCalculator!$L$10*ROUNDUP((A95-MortgageCalculator!$L$6*periods_per_year)/MortgageCalculator!$L$9,0)))),start_rate))</f>
        <v>5.5E-2</v>
      </c>
      <c r="D95" s="51">
        <f t="shared" si="8"/>
        <v>409.78</v>
      </c>
      <c r="E95" s="51">
        <f t="shared" si="9"/>
        <v>1225.6300000000001</v>
      </c>
      <c r="F95" s="51">
        <f t="shared" si="10"/>
        <v>815.85000000000014</v>
      </c>
      <c r="G95" s="51">
        <f t="shared" si="11"/>
        <v>88590.710000000021</v>
      </c>
    </row>
    <row r="96" spans="1:7" x14ac:dyDescent="0.2">
      <c r="A96" s="48">
        <f t="shared" si="6"/>
        <v>93</v>
      </c>
      <c r="B96" s="49">
        <f t="shared" si="7"/>
        <v>46266</v>
      </c>
      <c r="C96" s="50">
        <f>IF(A96="","",IF(variable,IF(A96&lt;MortgageCalculator!$L$6*periods_per_year,start_rate,IF(MortgageCalculator!$L$10&gt;=0,MIN(MortgageCalculator!$L$7,start_rate+MortgageCalculator!$L$10*ROUNDUP((A96-MortgageCalculator!$L$6*periods_per_year)/MortgageCalculator!$L$9,0)),MAX(MortgageCalculator!$L$8,start_rate+MortgageCalculator!$L$10*ROUNDUP((A96-MortgageCalculator!$L$6*periods_per_year)/MortgageCalculator!$L$9,0)))),start_rate))</f>
        <v>5.5E-2</v>
      </c>
      <c r="D96" s="51">
        <f t="shared" si="8"/>
        <v>406.04</v>
      </c>
      <c r="E96" s="51">
        <f t="shared" si="9"/>
        <v>1225.6300000000001</v>
      </c>
      <c r="F96" s="51">
        <f t="shared" si="10"/>
        <v>819.59000000000015</v>
      </c>
      <c r="G96" s="51">
        <f t="shared" si="11"/>
        <v>87771.120000000024</v>
      </c>
    </row>
    <row r="97" spans="1:7" x14ac:dyDescent="0.2">
      <c r="A97" s="48">
        <f t="shared" si="6"/>
        <v>94</v>
      </c>
      <c r="B97" s="49">
        <f t="shared" si="7"/>
        <v>46296</v>
      </c>
      <c r="C97" s="50">
        <f>IF(A97="","",IF(variable,IF(A97&lt;MortgageCalculator!$L$6*periods_per_year,start_rate,IF(MortgageCalculator!$L$10&gt;=0,MIN(MortgageCalculator!$L$7,start_rate+MortgageCalculator!$L$10*ROUNDUP((A97-MortgageCalculator!$L$6*periods_per_year)/MortgageCalculator!$L$9,0)),MAX(MortgageCalculator!$L$8,start_rate+MortgageCalculator!$L$10*ROUNDUP((A97-MortgageCalculator!$L$6*periods_per_year)/MortgageCalculator!$L$9,0)))),start_rate))</f>
        <v>5.5E-2</v>
      </c>
      <c r="D97" s="51">
        <f t="shared" si="8"/>
        <v>402.28</v>
      </c>
      <c r="E97" s="51">
        <f t="shared" si="9"/>
        <v>1225.6300000000001</v>
      </c>
      <c r="F97" s="51">
        <f t="shared" si="10"/>
        <v>823.35000000000014</v>
      </c>
      <c r="G97" s="51">
        <f t="shared" si="11"/>
        <v>86947.770000000019</v>
      </c>
    </row>
    <row r="98" spans="1:7" x14ac:dyDescent="0.2">
      <c r="A98" s="48">
        <f t="shared" si="6"/>
        <v>95</v>
      </c>
      <c r="B98" s="49">
        <f t="shared" si="7"/>
        <v>46327</v>
      </c>
      <c r="C98" s="50">
        <f>IF(A98="","",IF(variable,IF(A98&lt;MortgageCalculator!$L$6*periods_per_year,start_rate,IF(MortgageCalculator!$L$10&gt;=0,MIN(MortgageCalculator!$L$7,start_rate+MortgageCalculator!$L$10*ROUNDUP((A98-MortgageCalculator!$L$6*periods_per_year)/MortgageCalculator!$L$9,0)),MAX(MortgageCalculator!$L$8,start_rate+MortgageCalculator!$L$10*ROUNDUP((A98-MortgageCalculator!$L$6*periods_per_year)/MortgageCalculator!$L$9,0)))),start_rate))</f>
        <v>5.5E-2</v>
      </c>
      <c r="D98" s="51">
        <f t="shared" si="8"/>
        <v>398.51</v>
      </c>
      <c r="E98" s="51">
        <f t="shared" si="9"/>
        <v>1225.6300000000001</v>
      </c>
      <c r="F98" s="51">
        <f t="shared" si="10"/>
        <v>827.12000000000012</v>
      </c>
      <c r="G98" s="51">
        <f t="shared" si="11"/>
        <v>86120.650000000023</v>
      </c>
    </row>
    <row r="99" spans="1:7" x14ac:dyDescent="0.2">
      <c r="A99" s="48">
        <f t="shared" si="6"/>
        <v>96</v>
      </c>
      <c r="B99" s="49">
        <f t="shared" si="7"/>
        <v>46357</v>
      </c>
      <c r="C99" s="50">
        <f>IF(A99="","",IF(variable,IF(A99&lt;MortgageCalculator!$L$6*periods_per_year,start_rate,IF(MortgageCalculator!$L$10&gt;=0,MIN(MortgageCalculator!$L$7,start_rate+MortgageCalculator!$L$10*ROUNDUP((A99-MortgageCalculator!$L$6*periods_per_year)/MortgageCalculator!$L$9,0)),MAX(MortgageCalculator!$L$8,start_rate+MortgageCalculator!$L$10*ROUNDUP((A99-MortgageCalculator!$L$6*periods_per_year)/MortgageCalculator!$L$9,0)))),start_rate))</f>
        <v>5.5E-2</v>
      </c>
      <c r="D99" s="51">
        <f t="shared" si="8"/>
        <v>394.72</v>
      </c>
      <c r="E99" s="51">
        <f t="shared" si="9"/>
        <v>1225.6300000000001</v>
      </c>
      <c r="F99" s="51">
        <f t="shared" si="10"/>
        <v>830.91000000000008</v>
      </c>
      <c r="G99" s="51">
        <f t="shared" si="11"/>
        <v>85289.74000000002</v>
      </c>
    </row>
    <row r="100" spans="1:7" x14ac:dyDescent="0.2">
      <c r="A100" s="48">
        <f t="shared" si="6"/>
        <v>97</v>
      </c>
      <c r="B100" s="49">
        <f t="shared" si="7"/>
        <v>46388</v>
      </c>
      <c r="C100" s="50">
        <f>IF(A100="","",IF(variable,IF(A100&lt;MortgageCalculator!$L$6*periods_per_year,start_rate,IF(MortgageCalculator!$L$10&gt;=0,MIN(MortgageCalculator!$L$7,start_rate+MortgageCalculator!$L$10*ROUNDUP((A100-MortgageCalculator!$L$6*periods_per_year)/MortgageCalculator!$L$9,0)),MAX(MortgageCalculator!$L$8,start_rate+MortgageCalculator!$L$10*ROUNDUP((A100-MortgageCalculator!$L$6*periods_per_year)/MortgageCalculator!$L$9,0)))),start_rate))</f>
        <v>5.5E-2</v>
      </c>
      <c r="D100" s="51">
        <f t="shared" si="8"/>
        <v>390.91</v>
      </c>
      <c r="E100" s="51">
        <f t="shared" si="9"/>
        <v>1225.6300000000001</v>
      </c>
      <c r="F100" s="51">
        <f t="shared" si="10"/>
        <v>834.72</v>
      </c>
      <c r="G100" s="51">
        <f t="shared" si="11"/>
        <v>84455.020000000019</v>
      </c>
    </row>
    <row r="101" spans="1:7" x14ac:dyDescent="0.2">
      <c r="A101" s="48">
        <f t="shared" si="6"/>
        <v>98</v>
      </c>
      <c r="B101" s="49">
        <f t="shared" si="7"/>
        <v>46419</v>
      </c>
      <c r="C101" s="50">
        <f>IF(A101="","",IF(variable,IF(A101&lt;MortgageCalculator!$L$6*periods_per_year,start_rate,IF(MortgageCalculator!$L$10&gt;=0,MIN(MortgageCalculator!$L$7,start_rate+MortgageCalculator!$L$10*ROUNDUP((A101-MortgageCalculator!$L$6*periods_per_year)/MortgageCalculator!$L$9,0)),MAX(MortgageCalculator!$L$8,start_rate+MortgageCalculator!$L$10*ROUNDUP((A101-MortgageCalculator!$L$6*periods_per_year)/MortgageCalculator!$L$9,0)))),start_rate))</f>
        <v>5.5E-2</v>
      </c>
      <c r="D101" s="51">
        <f t="shared" si="8"/>
        <v>387.09</v>
      </c>
      <c r="E101" s="51">
        <f t="shared" si="9"/>
        <v>1225.6300000000001</v>
      </c>
      <c r="F101" s="51">
        <f t="shared" si="10"/>
        <v>838.54000000000019</v>
      </c>
      <c r="G101" s="51">
        <f t="shared" si="11"/>
        <v>83616.480000000025</v>
      </c>
    </row>
    <row r="102" spans="1:7" x14ac:dyDescent="0.2">
      <c r="A102" s="48">
        <f t="shared" si="6"/>
        <v>99</v>
      </c>
      <c r="B102" s="49">
        <f t="shared" si="7"/>
        <v>46447</v>
      </c>
      <c r="C102" s="50">
        <f>IF(A102="","",IF(variable,IF(A102&lt;MortgageCalculator!$L$6*periods_per_year,start_rate,IF(MortgageCalculator!$L$10&gt;=0,MIN(MortgageCalculator!$L$7,start_rate+MortgageCalculator!$L$10*ROUNDUP((A102-MortgageCalculator!$L$6*periods_per_year)/MortgageCalculator!$L$9,0)),MAX(MortgageCalculator!$L$8,start_rate+MortgageCalculator!$L$10*ROUNDUP((A102-MortgageCalculator!$L$6*periods_per_year)/MortgageCalculator!$L$9,0)))),start_rate))</f>
        <v>5.5E-2</v>
      </c>
      <c r="D102" s="51">
        <f t="shared" si="8"/>
        <v>383.24</v>
      </c>
      <c r="E102" s="51">
        <f t="shared" si="9"/>
        <v>1225.6300000000001</v>
      </c>
      <c r="F102" s="51">
        <f t="shared" si="10"/>
        <v>842.3900000000001</v>
      </c>
      <c r="G102" s="51">
        <f t="shared" si="11"/>
        <v>82774.090000000026</v>
      </c>
    </row>
    <row r="103" spans="1:7" x14ac:dyDescent="0.2">
      <c r="A103" s="48">
        <f t="shared" si="6"/>
        <v>100</v>
      </c>
      <c r="B103" s="49">
        <f t="shared" si="7"/>
        <v>46478</v>
      </c>
      <c r="C103" s="50">
        <f>IF(A103="","",IF(variable,IF(A103&lt;MortgageCalculator!$L$6*periods_per_year,start_rate,IF(MortgageCalculator!$L$10&gt;=0,MIN(MortgageCalculator!$L$7,start_rate+MortgageCalculator!$L$10*ROUNDUP((A103-MortgageCalculator!$L$6*periods_per_year)/MortgageCalculator!$L$9,0)),MAX(MortgageCalculator!$L$8,start_rate+MortgageCalculator!$L$10*ROUNDUP((A103-MortgageCalculator!$L$6*periods_per_year)/MortgageCalculator!$L$9,0)))),start_rate))</f>
        <v>5.5E-2</v>
      </c>
      <c r="D103" s="51">
        <f t="shared" si="8"/>
        <v>379.38</v>
      </c>
      <c r="E103" s="51">
        <f t="shared" si="9"/>
        <v>1225.6300000000001</v>
      </c>
      <c r="F103" s="51">
        <f t="shared" si="10"/>
        <v>846.25000000000011</v>
      </c>
      <c r="G103" s="51">
        <f t="shared" si="11"/>
        <v>81927.840000000026</v>
      </c>
    </row>
    <row r="104" spans="1:7" x14ac:dyDescent="0.2">
      <c r="A104" s="48">
        <f t="shared" si="6"/>
        <v>101</v>
      </c>
      <c r="B104" s="49">
        <f t="shared" si="7"/>
        <v>46508</v>
      </c>
      <c r="C104" s="50">
        <f>IF(A104="","",IF(variable,IF(A104&lt;MortgageCalculator!$L$6*periods_per_year,start_rate,IF(MortgageCalculator!$L$10&gt;=0,MIN(MortgageCalculator!$L$7,start_rate+MortgageCalculator!$L$10*ROUNDUP((A104-MortgageCalculator!$L$6*periods_per_year)/MortgageCalculator!$L$9,0)),MAX(MortgageCalculator!$L$8,start_rate+MortgageCalculator!$L$10*ROUNDUP((A104-MortgageCalculator!$L$6*periods_per_year)/MortgageCalculator!$L$9,0)))),start_rate))</f>
        <v>5.5E-2</v>
      </c>
      <c r="D104" s="51">
        <f t="shared" si="8"/>
        <v>375.5</v>
      </c>
      <c r="E104" s="51">
        <f t="shared" si="9"/>
        <v>1225.6300000000001</v>
      </c>
      <c r="F104" s="51">
        <f t="shared" si="10"/>
        <v>850.13000000000011</v>
      </c>
      <c r="G104" s="51">
        <f t="shared" si="11"/>
        <v>81077.710000000021</v>
      </c>
    </row>
    <row r="105" spans="1:7" x14ac:dyDescent="0.2">
      <c r="A105" s="48">
        <f t="shared" si="6"/>
        <v>102</v>
      </c>
      <c r="B105" s="49">
        <f t="shared" si="7"/>
        <v>46539</v>
      </c>
      <c r="C105" s="50">
        <f>IF(A105="","",IF(variable,IF(A105&lt;MortgageCalculator!$L$6*periods_per_year,start_rate,IF(MortgageCalculator!$L$10&gt;=0,MIN(MortgageCalculator!$L$7,start_rate+MortgageCalculator!$L$10*ROUNDUP((A105-MortgageCalculator!$L$6*periods_per_year)/MortgageCalculator!$L$9,0)),MAX(MortgageCalculator!$L$8,start_rate+MortgageCalculator!$L$10*ROUNDUP((A105-MortgageCalculator!$L$6*periods_per_year)/MortgageCalculator!$L$9,0)))),start_rate))</f>
        <v>5.5E-2</v>
      </c>
      <c r="D105" s="51">
        <f t="shared" si="8"/>
        <v>371.61</v>
      </c>
      <c r="E105" s="51">
        <f t="shared" si="9"/>
        <v>1225.6300000000001</v>
      </c>
      <c r="F105" s="51">
        <f t="shared" si="10"/>
        <v>854.0200000000001</v>
      </c>
      <c r="G105" s="51">
        <f t="shared" si="11"/>
        <v>80223.690000000017</v>
      </c>
    </row>
    <row r="106" spans="1:7" x14ac:dyDescent="0.2">
      <c r="A106" s="48">
        <f t="shared" si="6"/>
        <v>103</v>
      </c>
      <c r="B106" s="49">
        <f t="shared" si="7"/>
        <v>46569</v>
      </c>
      <c r="C106" s="50">
        <f>IF(A106="","",IF(variable,IF(A106&lt;MortgageCalculator!$L$6*periods_per_year,start_rate,IF(MortgageCalculator!$L$10&gt;=0,MIN(MortgageCalculator!$L$7,start_rate+MortgageCalculator!$L$10*ROUNDUP((A106-MortgageCalculator!$L$6*periods_per_year)/MortgageCalculator!$L$9,0)),MAX(MortgageCalculator!$L$8,start_rate+MortgageCalculator!$L$10*ROUNDUP((A106-MortgageCalculator!$L$6*periods_per_year)/MortgageCalculator!$L$9,0)))),start_rate))</f>
        <v>5.5E-2</v>
      </c>
      <c r="D106" s="51">
        <f t="shared" si="8"/>
        <v>367.69</v>
      </c>
      <c r="E106" s="51">
        <f t="shared" si="9"/>
        <v>1225.6300000000001</v>
      </c>
      <c r="F106" s="51">
        <f t="shared" si="10"/>
        <v>857.94</v>
      </c>
      <c r="G106" s="51">
        <f t="shared" si="11"/>
        <v>79365.750000000015</v>
      </c>
    </row>
    <row r="107" spans="1:7" x14ac:dyDescent="0.2">
      <c r="A107" s="48">
        <f t="shared" si="6"/>
        <v>104</v>
      </c>
      <c r="B107" s="49">
        <f t="shared" si="7"/>
        <v>46600</v>
      </c>
      <c r="C107" s="50">
        <f>IF(A107="","",IF(variable,IF(A107&lt;MortgageCalculator!$L$6*periods_per_year,start_rate,IF(MortgageCalculator!$L$10&gt;=0,MIN(MortgageCalculator!$L$7,start_rate+MortgageCalculator!$L$10*ROUNDUP((A107-MortgageCalculator!$L$6*periods_per_year)/MortgageCalculator!$L$9,0)),MAX(MortgageCalculator!$L$8,start_rate+MortgageCalculator!$L$10*ROUNDUP((A107-MortgageCalculator!$L$6*periods_per_year)/MortgageCalculator!$L$9,0)))),start_rate))</f>
        <v>5.5E-2</v>
      </c>
      <c r="D107" s="51">
        <f t="shared" si="8"/>
        <v>363.76</v>
      </c>
      <c r="E107" s="51">
        <f t="shared" si="9"/>
        <v>1225.6300000000001</v>
      </c>
      <c r="F107" s="51">
        <f t="shared" si="10"/>
        <v>861.87000000000012</v>
      </c>
      <c r="G107" s="51">
        <f t="shared" si="11"/>
        <v>78503.880000000019</v>
      </c>
    </row>
    <row r="108" spans="1:7" x14ac:dyDescent="0.2">
      <c r="A108" s="48">
        <f t="shared" si="6"/>
        <v>105</v>
      </c>
      <c r="B108" s="49">
        <f t="shared" si="7"/>
        <v>46631</v>
      </c>
      <c r="C108" s="50">
        <f>IF(A108="","",IF(variable,IF(A108&lt;MortgageCalculator!$L$6*periods_per_year,start_rate,IF(MortgageCalculator!$L$10&gt;=0,MIN(MortgageCalculator!$L$7,start_rate+MortgageCalculator!$L$10*ROUNDUP((A108-MortgageCalculator!$L$6*periods_per_year)/MortgageCalculator!$L$9,0)),MAX(MortgageCalculator!$L$8,start_rate+MortgageCalculator!$L$10*ROUNDUP((A108-MortgageCalculator!$L$6*periods_per_year)/MortgageCalculator!$L$9,0)))),start_rate))</f>
        <v>5.5E-2</v>
      </c>
      <c r="D108" s="51">
        <f t="shared" si="8"/>
        <v>359.81</v>
      </c>
      <c r="E108" s="51">
        <f t="shared" si="9"/>
        <v>1225.6300000000001</v>
      </c>
      <c r="F108" s="51">
        <f t="shared" si="10"/>
        <v>865.82000000000016</v>
      </c>
      <c r="G108" s="51">
        <f t="shared" si="11"/>
        <v>77638.060000000012</v>
      </c>
    </row>
    <row r="109" spans="1:7" x14ac:dyDescent="0.2">
      <c r="A109" s="48">
        <f t="shared" si="6"/>
        <v>106</v>
      </c>
      <c r="B109" s="49">
        <f t="shared" si="7"/>
        <v>46661</v>
      </c>
      <c r="C109" s="50">
        <f>IF(A109="","",IF(variable,IF(A109&lt;MortgageCalculator!$L$6*periods_per_year,start_rate,IF(MortgageCalculator!$L$10&gt;=0,MIN(MortgageCalculator!$L$7,start_rate+MortgageCalculator!$L$10*ROUNDUP((A109-MortgageCalculator!$L$6*periods_per_year)/MortgageCalculator!$L$9,0)),MAX(MortgageCalculator!$L$8,start_rate+MortgageCalculator!$L$10*ROUNDUP((A109-MortgageCalculator!$L$6*periods_per_year)/MortgageCalculator!$L$9,0)))),start_rate))</f>
        <v>5.5E-2</v>
      </c>
      <c r="D109" s="51">
        <f t="shared" si="8"/>
        <v>355.84</v>
      </c>
      <c r="E109" s="51">
        <f t="shared" si="9"/>
        <v>1225.6300000000001</v>
      </c>
      <c r="F109" s="51">
        <f t="shared" si="10"/>
        <v>869.79000000000019</v>
      </c>
      <c r="G109" s="51">
        <f t="shared" si="11"/>
        <v>76768.270000000019</v>
      </c>
    </row>
    <row r="110" spans="1:7" x14ac:dyDescent="0.2">
      <c r="A110" s="48">
        <f t="shared" si="6"/>
        <v>107</v>
      </c>
      <c r="B110" s="49">
        <f t="shared" si="7"/>
        <v>46692</v>
      </c>
      <c r="C110" s="50">
        <f>IF(A110="","",IF(variable,IF(A110&lt;MortgageCalculator!$L$6*periods_per_year,start_rate,IF(MortgageCalculator!$L$10&gt;=0,MIN(MortgageCalculator!$L$7,start_rate+MortgageCalculator!$L$10*ROUNDUP((A110-MortgageCalculator!$L$6*periods_per_year)/MortgageCalculator!$L$9,0)),MAX(MortgageCalculator!$L$8,start_rate+MortgageCalculator!$L$10*ROUNDUP((A110-MortgageCalculator!$L$6*periods_per_year)/MortgageCalculator!$L$9,0)))),start_rate))</f>
        <v>5.5E-2</v>
      </c>
      <c r="D110" s="51">
        <f t="shared" si="8"/>
        <v>351.85</v>
      </c>
      <c r="E110" s="51">
        <f t="shared" si="9"/>
        <v>1225.6300000000001</v>
      </c>
      <c r="F110" s="51">
        <f t="shared" si="10"/>
        <v>873.78000000000009</v>
      </c>
      <c r="G110" s="51">
        <f t="shared" si="11"/>
        <v>75894.49000000002</v>
      </c>
    </row>
    <row r="111" spans="1:7" x14ac:dyDescent="0.2">
      <c r="A111" s="48">
        <f t="shared" si="6"/>
        <v>108</v>
      </c>
      <c r="B111" s="49">
        <f t="shared" si="7"/>
        <v>46722</v>
      </c>
      <c r="C111" s="50">
        <f>IF(A111="","",IF(variable,IF(A111&lt;MortgageCalculator!$L$6*periods_per_year,start_rate,IF(MortgageCalculator!$L$10&gt;=0,MIN(MortgageCalculator!$L$7,start_rate+MortgageCalculator!$L$10*ROUNDUP((A111-MortgageCalculator!$L$6*periods_per_year)/MortgageCalculator!$L$9,0)),MAX(MortgageCalculator!$L$8,start_rate+MortgageCalculator!$L$10*ROUNDUP((A111-MortgageCalculator!$L$6*periods_per_year)/MortgageCalculator!$L$9,0)))),start_rate))</f>
        <v>5.5E-2</v>
      </c>
      <c r="D111" s="51">
        <f t="shared" si="8"/>
        <v>347.85</v>
      </c>
      <c r="E111" s="51">
        <f t="shared" si="9"/>
        <v>1225.6300000000001</v>
      </c>
      <c r="F111" s="51">
        <f t="shared" si="10"/>
        <v>877.78000000000009</v>
      </c>
      <c r="G111" s="51">
        <f t="shared" si="11"/>
        <v>75016.710000000021</v>
      </c>
    </row>
    <row r="112" spans="1:7" x14ac:dyDescent="0.2">
      <c r="A112" s="48">
        <f t="shared" si="6"/>
        <v>109</v>
      </c>
      <c r="B112" s="49">
        <f t="shared" si="7"/>
        <v>46753</v>
      </c>
      <c r="C112" s="50">
        <f>IF(A112="","",IF(variable,IF(A112&lt;MortgageCalculator!$L$6*periods_per_year,start_rate,IF(MortgageCalculator!$L$10&gt;=0,MIN(MortgageCalculator!$L$7,start_rate+MortgageCalculator!$L$10*ROUNDUP((A112-MortgageCalculator!$L$6*periods_per_year)/MortgageCalculator!$L$9,0)),MAX(MortgageCalculator!$L$8,start_rate+MortgageCalculator!$L$10*ROUNDUP((A112-MortgageCalculator!$L$6*periods_per_year)/MortgageCalculator!$L$9,0)))),start_rate))</f>
        <v>5.5E-2</v>
      </c>
      <c r="D112" s="51">
        <f t="shared" si="8"/>
        <v>343.83</v>
      </c>
      <c r="E112" s="51">
        <f t="shared" si="9"/>
        <v>1225.6300000000001</v>
      </c>
      <c r="F112" s="51">
        <f t="shared" si="10"/>
        <v>881.80000000000018</v>
      </c>
      <c r="G112" s="51">
        <f t="shared" si="11"/>
        <v>74134.910000000018</v>
      </c>
    </row>
    <row r="113" spans="1:7" x14ac:dyDescent="0.2">
      <c r="A113" s="48">
        <f t="shared" si="6"/>
        <v>110</v>
      </c>
      <c r="B113" s="49">
        <f t="shared" si="7"/>
        <v>46784</v>
      </c>
      <c r="C113" s="50">
        <f>IF(A113="","",IF(variable,IF(A113&lt;MortgageCalculator!$L$6*periods_per_year,start_rate,IF(MortgageCalculator!$L$10&gt;=0,MIN(MortgageCalculator!$L$7,start_rate+MortgageCalculator!$L$10*ROUNDUP((A113-MortgageCalculator!$L$6*periods_per_year)/MortgageCalculator!$L$9,0)),MAX(MortgageCalculator!$L$8,start_rate+MortgageCalculator!$L$10*ROUNDUP((A113-MortgageCalculator!$L$6*periods_per_year)/MortgageCalculator!$L$9,0)))),start_rate))</f>
        <v>5.5E-2</v>
      </c>
      <c r="D113" s="51">
        <f t="shared" si="8"/>
        <v>339.79</v>
      </c>
      <c r="E113" s="51">
        <f t="shared" si="9"/>
        <v>1225.6300000000001</v>
      </c>
      <c r="F113" s="51">
        <f t="shared" si="10"/>
        <v>885.84000000000015</v>
      </c>
      <c r="G113" s="51">
        <f t="shared" si="11"/>
        <v>73249.070000000022</v>
      </c>
    </row>
    <row r="114" spans="1:7" x14ac:dyDescent="0.2">
      <c r="A114" s="48">
        <f t="shared" si="6"/>
        <v>111</v>
      </c>
      <c r="B114" s="49">
        <f t="shared" si="7"/>
        <v>46813</v>
      </c>
      <c r="C114" s="50">
        <f>IF(A114="","",IF(variable,IF(A114&lt;MortgageCalculator!$L$6*periods_per_year,start_rate,IF(MortgageCalculator!$L$10&gt;=0,MIN(MortgageCalculator!$L$7,start_rate+MortgageCalculator!$L$10*ROUNDUP((A114-MortgageCalculator!$L$6*periods_per_year)/MortgageCalculator!$L$9,0)),MAX(MortgageCalculator!$L$8,start_rate+MortgageCalculator!$L$10*ROUNDUP((A114-MortgageCalculator!$L$6*periods_per_year)/MortgageCalculator!$L$9,0)))),start_rate))</f>
        <v>5.5E-2</v>
      </c>
      <c r="D114" s="51">
        <f t="shared" si="8"/>
        <v>335.72</v>
      </c>
      <c r="E114" s="51">
        <f t="shared" si="9"/>
        <v>1225.6300000000001</v>
      </c>
      <c r="F114" s="51">
        <f t="shared" si="10"/>
        <v>889.91000000000008</v>
      </c>
      <c r="G114" s="51">
        <f t="shared" si="11"/>
        <v>72359.160000000018</v>
      </c>
    </row>
    <row r="115" spans="1:7" x14ac:dyDescent="0.2">
      <c r="A115" s="48">
        <f t="shared" si="6"/>
        <v>112</v>
      </c>
      <c r="B115" s="49">
        <f t="shared" si="7"/>
        <v>46844</v>
      </c>
      <c r="C115" s="50">
        <f>IF(A115="","",IF(variable,IF(A115&lt;MortgageCalculator!$L$6*periods_per_year,start_rate,IF(MortgageCalculator!$L$10&gt;=0,MIN(MortgageCalculator!$L$7,start_rate+MortgageCalculator!$L$10*ROUNDUP((A115-MortgageCalculator!$L$6*periods_per_year)/MortgageCalculator!$L$9,0)),MAX(MortgageCalculator!$L$8,start_rate+MortgageCalculator!$L$10*ROUNDUP((A115-MortgageCalculator!$L$6*periods_per_year)/MortgageCalculator!$L$9,0)))),start_rate))</f>
        <v>5.5E-2</v>
      </c>
      <c r="D115" s="51">
        <f t="shared" si="8"/>
        <v>331.65</v>
      </c>
      <c r="E115" s="51">
        <f t="shared" si="9"/>
        <v>1225.6300000000001</v>
      </c>
      <c r="F115" s="51">
        <f t="shared" si="10"/>
        <v>893.98000000000013</v>
      </c>
      <c r="G115" s="51">
        <f t="shared" si="11"/>
        <v>71465.180000000022</v>
      </c>
    </row>
    <row r="116" spans="1:7" x14ac:dyDescent="0.2">
      <c r="A116" s="48">
        <f t="shared" si="6"/>
        <v>113</v>
      </c>
      <c r="B116" s="49">
        <f t="shared" si="7"/>
        <v>46874</v>
      </c>
      <c r="C116" s="50">
        <f>IF(A116="","",IF(variable,IF(A116&lt;MortgageCalculator!$L$6*periods_per_year,start_rate,IF(MortgageCalculator!$L$10&gt;=0,MIN(MortgageCalculator!$L$7,start_rate+MortgageCalculator!$L$10*ROUNDUP((A116-MortgageCalculator!$L$6*periods_per_year)/MortgageCalculator!$L$9,0)),MAX(MortgageCalculator!$L$8,start_rate+MortgageCalculator!$L$10*ROUNDUP((A116-MortgageCalculator!$L$6*periods_per_year)/MortgageCalculator!$L$9,0)))),start_rate))</f>
        <v>5.5E-2</v>
      </c>
      <c r="D116" s="51">
        <f t="shared" si="8"/>
        <v>327.55</v>
      </c>
      <c r="E116" s="51">
        <f t="shared" si="9"/>
        <v>1225.6300000000001</v>
      </c>
      <c r="F116" s="51">
        <f t="shared" si="10"/>
        <v>898.08000000000015</v>
      </c>
      <c r="G116" s="51">
        <f t="shared" si="11"/>
        <v>70567.10000000002</v>
      </c>
    </row>
    <row r="117" spans="1:7" x14ac:dyDescent="0.2">
      <c r="A117" s="48">
        <f t="shared" si="6"/>
        <v>114</v>
      </c>
      <c r="B117" s="49">
        <f t="shared" si="7"/>
        <v>46905</v>
      </c>
      <c r="C117" s="50">
        <f>IF(A117="","",IF(variable,IF(A117&lt;MortgageCalculator!$L$6*periods_per_year,start_rate,IF(MortgageCalculator!$L$10&gt;=0,MIN(MortgageCalculator!$L$7,start_rate+MortgageCalculator!$L$10*ROUNDUP((A117-MortgageCalculator!$L$6*periods_per_year)/MortgageCalculator!$L$9,0)),MAX(MortgageCalculator!$L$8,start_rate+MortgageCalculator!$L$10*ROUNDUP((A117-MortgageCalculator!$L$6*periods_per_year)/MortgageCalculator!$L$9,0)))),start_rate))</f>
        <v>5.5E-2</v>
      </c>
      <c r="D117" s="51">
        <f t="shared" si="8"/>
        <v>323.43</v>
      </c>
      <c r="E117" s="51">
        <f t="shared" si="9"/>
        <v>1225.6300000000001</v>
      </c>
      <c r="F117" s="51">
        <f t="shared" si="10"/>
        <v>902.2</v>
      </c>
      <c r="G117" s="51">
        <f t="shared" si="11"/>
        <v>69664.900000000023</v>
      </c>
    </row>
    <row r="118" spans="1:7" x14ac:dyDescent="0.2">
      <c r="A118" s="48">
        <f t="shared" si="6"/>
        <v>115</v>
      </c>
      <c r="B118" s="49">
        <f t="shared" si="7"/>
        <v>46935</v>
      </c>
      <c r="C118" s="50">
        <f>IF(A118="","",IF(variable,IF(A118&lt;MortgageCalculator!$L$6*periods_per_year,start_rate,IF(MortgageCalculator!$L$10&gt;=0,MIN(MortgageCalculator!$L$7,start_rate+MortgageCalculator!$L$10*ROUNDUP((A118-MortgageCalculator!$L$6*periods_per_year)/MortgageCalculator!$L$9,0)),MAX(MortgageCalculator!$L$8,start_rate+MortgageCalculator!$L$10*ROUNDUP((A118-MortgageCalculator!$L$6*periods_per_year)/MortgageCalculator!$L$9,0)))),start_rate))</f>
        <v>5.5E-2</v>
      </c>
      <c r="D118" s="51">
        <f t="shared" si="8"/>
        <v>319.3</v>
      </c>
      <c r="E118" s="51">
        <f t="shared" si="9"/>
        <v>1225.6300000000001</v>
      </c>
      <c r="F118" s="51">
        <f t="shared" si="10"/>
        <v>906.33000000000015</v>
      </c>
      <c r="G118" s="51">
        <f t="shared" si="11"/>
        <v>68758.570000000022</v>
      </c>
    </row>
    <row r="119" spans="1:7" x14ac:dyDescent="0.2">
      <c r="A119" s="48">
        <f t="shared" si="6"/>
        <v>116</v>
      </c>
      <c r="B119" s="49">
        <f t="shared" si="7"/>
        <v>46966</v>
      </c>
      <c r="C119" s="50">
        <f>IF(A119="","",IF(variable,IF(A119&lt;MortgageCalculator!$L$6*periods_per_year,start_rate,IF(MortgageCalculator!$L$10&gt;=0,MIN(MortgageCalculator!$L$7,start_rate+MortgageCalculator!$L$10*ROUNDUP((A119-MortgageCalculator!$L$6*periods_per_year)/MortgageCalculator!$L$9,0)),MAX(MortgageCalculator!$L$8,start_rate+MortgageCalculator!$L$10*ROUNDUP((A119-MortgageCalculator!$L$6*periods_per_year)/MortgageCalculator!$L$9,0)))),start_rate))</f>
        <v>5.5E-2</v>
      </c>
      <c r="D119" s="51">
        <f t="shared" si="8"/>
        <v>315.14</v>
      </c>
      <c r="E119" s="51">
        <f t="shared" si="9"/>
        <v>1225.6300000000001</v>
      </c>
      <c r="F119" s="51">
        <f t="shared" si="10"/>
        <v>910.49000000000012</v>
      </c>
      <c r="G119" s="51">
        <f t="shared" si="11"/>
        <v>67848.080000000016</v>
      </c>
    </row>
    <row r="120" spans="1:7" x14ac:dyDescent="0.2">
      <c r="A120" s="48">
        <f t="shared" si="6"/>
        <v>117</v>
      </c>
      <c r="B120" s="49">
        <f t="shared" si="7"/>
        <v>46997</v>
      </c>
      <c r="C120" s="50">
        <f>IF(A120="","",IF(variable,IF(A120&lt;MortgageCalculator!$L$6*periods_per_year,start_rate,IF(MortgageCalculator!$L$10&gt;=0,MIN(MortgageCalculator!$L$7,start_rate+MortgageCalculator!$L$10*ROUNDUP((A120-MortgageCalculator!$L$6*periods_per_year)/MortgageCalculator!$L$9,0)),MAX(MortgageCalculator!$L$8,start_rate+MortgageCalculator!$L$10*ROUNDUP((A120-MortgageCalculator!$L$6*periods_per_year)/MortgageCalculator!$L$9,0)))),start_rate))</f>
        <v>5.5E-2</v>
      </c>
      <c r="D120" s="51">
        <f t="shared" si="8"/>
        <v>310.97000000000003</v>
      </c>
      <c r="E120" s="51">
        <f t="shared" si="9"/>
        <v>1225.6300000000001</v>
      </c>
      <c r="F120" s="51">
        <f t="shared" si="10"/>
        <v>914.66000000000008</v>
      </c>
      <c r="G120" s="51">
        <f t="shared" si="11"/>
        <v>66933.420000000013</v>
      </c>
    </row>
    <row r="121" spans="1:7" x14ac:dyDescent="0.2">
      <c r="A121" s="48">
        <f t="shared" si="6"/>
        <v>118</v>
      </c>
      <c r="B121" s="49">
        <f t="shared" si="7"/>
        <v>47027</v>
      </c>
      <c r="C121" s="50">
        <f>IF(A121="","",IF(variable,IF(A121&lt;MortgageCalculator!$L$6*periods_per_year,start_rate,IF(MortgageCalculator!$L$10&gt;=0,MIN(MortgageCalculator!$L$7,start_rate+MortgageCalculator!$L$10*ROUNDUP((A121-MortgageCalculator!$L$6*periods_per_year)/MortgageCalculator!$L$9,0)),MAX(MortgageCalculator!$L$8,start_rate+MortgageCalculator!$L$10*ROUNDUP((A121-MortgageCalculator!$L$6*periods_per_year)/MortgageCalculator!$L$9,0)))),start_rate))</f>
        <v>5.5E-2</v>
      </c>
      <c r="D121" s="51">
        <f t="shared" si="8"/>
        <v>306.77999999999997</v>
      </c>
      <c r="E121" s="51">
        <f t="shared" si="9"/>
        <v>1225.6300000000001</v>
      </c>
      <c r="F121" s="51">
        <f t="shared" si="10"/>
        <v>918.85000000000014</v>
      </c>
      <c r="G121" s="51">
        <f t="shared" si="11"/>
        <v>66014.570000000007</v>
      </c>
    </row>
    <row r="122" spans="1:7" x14ac:dyDescent="0.2">
      <c r="A122" s="48">
        <f t="shared" si="6"/>
        <v>119</v>
      </c>
      <c r="B122" s="49">
        <f t="shared" si="7"/>
        <v>47058</v>
      </c>
      <c r="C122" s="50">
        <f>IF(A122="","",IF(variable,IF(A122&lt;MortgageCalculator!$L$6*periods_per_year,start_rate,IF(MortgageCalculator!$L$10&gt;=0,MIN(MortgageCalculator!$L$7,start_rate+MortgageCalculator!$L$10*ROUNDUP((A122-MortgageCalculator!$L$6*periods_per_year)/MortgageCalculator!$L$9,0)),MAX(MortgageCalculator!$L$8,start_rate+MortgageCalculator!$L$10*ROUNDUP((A122-MortgageCalculator!$L$6*periods_per_year)/MortgageCalculator!$L$9,0)))),start_rate))</f>
        <v>5.5E-2</v>
      </c>
      <c r="D122" s="51">
        <f t="shared" si="8"/>
        <v>302.57</v>
      </c>
      <c r="E122" s="51">
        <f t="shared" si="9"/>
        <v>1225.6300000000001</v>
      </c>
      <c r="F122" s="51">
        <f t="shared" si="10"/>
        <v>923.06000000000017</v>
      </c>
      <c r="G122" s="51">
        <f t="shared" si="11"/>
        <v>65091.510000000009</v>
      </c>
    </row>
    <row r="123" spans="1:7" x14ac:dyDescent="0.2">
      <c r="A123" s="48">
        <f t="shared" si="6"/>
        <v>120</v>
      </c>
      <c r="B123" s="49">
        <f t="shared" si="7"/>
        <v>47088</v>
      </c>
      <c r="C123" s="50">
        <f>IF(A123="","",IF(variable,IF(A123&lt;MortgageCalculator!$L$6*periods_per_year,start_rate,IF(MortgageCalculator!$L$10&gt;=0,MIN(MortgageCalculator!$L$7,start_rate+MortgageCalculator!$L$10*ROUNDUP((A123-MortgageCalculator!$L$6*periods_per_year)/MortgageCalculator!$L$9,0)),MAX(MortgageCalculator!$L$8,start_rate+MortgageCalculator!$L$10*ROUNDUP((A123-MortgageCalculator!$L$6*periods_per_year)/MortgageCalculator!$L$9,0)))),start_rate))</f>
        <v>5.5E-2</v>
      </c>
      <c r="D123" s="51">
        <f t="shared" si="8"/>
        <v>298.33999999999997</v>
      </c>
      <c r="E123" s="51">
        <f t="shared" si="9"/>
        <v>1225.6300000000001</v>
      </c>
      <c r="F123" s="51">
        <f t="shared" si="10"/>
        <v>927.29000000000019</v>
      </c>
      <c r="G123" s="51">
        <f t="shared" si="11"/>
        <v>64164.220000000008</v>
      </c>
    </row>
    <row r="124" spans="1:7" x14ac:dyDescent="0.2">
      <c r="A124" s="48">
        <f t="shared" si="6"/>
        <v>121</v>
      </c>
      <c r="B124" s="49">
        <f t="shared" si="7"/>
        <v>47119</v>
      </c>
      <c r="C124" s="50">
        <f>IF(A124="","",IF(variable,IF(A124&lt;MortgageCalculator!$L$6*periods_per_year,start_rate,IF(MortgageCalculator!$L$10&gt;=0,MIN(MortgageCalculator!$L$7,start_rate+MortgageCalculator!$L$10*ROUNDUP((A124-MortgageCalculator!$L$6*periods_per_year)/MortgageCalculator!$L$9,0)),MAX(MortgageCalculator!$L$8,start_rate+MortgageCalculator!$L$10*ROUNDUP((A124-MortgageCalculator!$L$6*periods_per_year)/MortgageCalculator!$L$9,0)))),start_rate))</f>
        <v>5.5E-2</v>
      </c>
      <c r="D124" s="51">
        <f t="shared" si="8"/>
        <v>294.08999999999997</v>
      </c>
      <c r="E124" s="51">
        <f t="shared" si="9"/>
        <v>1225.6300000000001</v>
      </c>
      <c r="F124" s="51">
        <f t="shared" si="10"/>
        <v>931.54000000000019</v>
      </c>
      <c r="G124" s="51">
        <f t="shared" si="11"/>
        <v>63232.680000000008</v>
      </c>
    </row>
    <row r="125" spans="1:7" x14ac:dyDescent="0.2">
      <c r="A125" s="48">
        <f t="shared" si="6"/>
        <v>122</v>
      </c>
      <c r="B125" s="49">
        <f t="shared" si="7"/>
        <v>47150</v>
      </c>
      <c r="C125" s="50">
        <f>IF(A125="","",IF(variable,IF(A125&lt;MortgageCalculator!$L$6*periods_per_year,start_rate,IF(MortgageCalculator!$L$10&gt;=0,MIN(MortgageCalculator!$L$7,start_rate+MortgageCalculator!$L$10*ROUNDUP((A125-MortgageCalculator!$L$6*periods_per_year)/MortgageCalculator!$L$9,0)),MAX(MortgageCalculator!$L$8,start_rate+MortgageCalculator!$L$10*ROUNDUP((A125-MortgageCalculator!$L$6*periods_per_year)/MortgageCalculator!$L$9,0)))),start_rate))</f>
        <v>5.5E-2</v>
      </c>
      <c r="D125" s="51">
        <f t="shared" si="8"/>
        <v>289.82</v>
      </c>
      <c r="E125" s="51">
        <f t="shared" si="9"/>
        <v>1225.6300000000001</v>
      </c>
      <c r="F125" s="51">
        <f t="shared" si="10"/>
        <v>935.81000000000017</v>
      </c>
      <c r="G125" s="51">
        <f t="shared" si="11"/>
        <v>62296.87000000001</v>
      </c>
    </row>
    <row r="126" spans="1:7" x14ac:dyDescent="0.2">
      <c r="A126" s="48">
        <f t="shared" si="6"/>
        <v>123</v>
      </c>
      <c r="B126" s="49">
        <f t="shared" si="7"/>
        <v>47178</v>
      </c>
      <c r="C126" s="50">
        <f>IF(A126="","",IF(variable,IF(A126&lt;MortgageCalculator!$L$6*periods_per_year,start_rate,IF(MortgageCalculator!$L$10&gt;=0,MIN(MortgageCalculator!$L$7,start_rate+MortgageCalculator!$L$10*ROUNDUP((A126-MortgageCalculator!$L$6*periods_per_year)/MortgageCalculator!$L$9,0)),MAX(MortgageCalculator!$L$8,start_rate+MortgageCalculator!$L$10*ROUNDUP((A126-MortgageCalculator!$L$6*periods_per_year)/MortgageCalculator!$L$9,0)))),start_rate))</f>
        <v>5.5E-2</v>
      </c>
      <c r="D126" s="51">
        <f t="shared" si="8"/>
        <v>285.52999999999997</v>
      </c>
      <c r="E126" s="51">
        <f t="shared" si="9"/>
        <v>1225.6300000000001</v>
      </c>
      <c r="F126" s="51">
        <f t="shared" si="10"/>
        <v>940.10000000000014</v>
      </c>
      <c r="G126" s="51">
        <f t="shared" si="11"/>
        <v>61356.770000000011</v>
      </c>
    </row>
    <row r="127" spans="1:7" x14ac:dyDescent="0.2">
      <c r="A127" s="48">
        <f t="shared" si="6"/>
        <v>124</v>
      </c>
      <c r="B127" s="49">
        <f t="shared" si="7"/>
        <v>47209</v>
      </c>
      <c r="C127" s="50">
        <f>IF(A127="","",IF(variable,IF(A127&lt;MortgageCalculator!$L$6*periods_per_year,start_rate,IF(MortgageCalculator!$L$10&gt;=0,MIN(MortgageCalculator!$L$7,start_rate+MortgageCalculator!$L$10*ROUNDUP((A127-MortgageCalculator!$L$6*periods_per_year)/MortgageCalculator!$L$9,0)),MAX(MortgageCalculator!$L$8,start_rate+MortgageCalculator!$L$10*ROUNDUP((A127-MortgageCalculator!$L$6*periods_per_year)/MortgageCalculator!$L$9,0)))),start_rate))</f>
        <v>5.5E-2</v>
      </c>
      <c r="D127" s="51">
        <f t="shared" si="8"/>
        <v>281.22000000000003</v>
      </c>
      <c r="E127" s="51">
        <f t="shared" si="9"/>
        <v>1225.6300000000001</v>
      </c>
      <c r="F127" s="51">
        <f t="shared" si="10"/>
        <v>944.41000000000008</v>
      </c>
      <c r="G127" s="51">
        <f t="shared" si="11"/>
        <v>60412.360000000008</v>
      </c>
    </row>
    <row r="128" spans="1:7" x14ac:dyDescent="0.2">
      <c r="A128" s="48">
        <f t="shared" si="6"/>
        <v>125</v>
      </c>
      <c r="B128" s="49">
        <f t="shared" si="7"/>
        <v>47239</v>
      </c>
      <c r="C128" s="50">
        <f>IF(A128="","",IF(variable,IF(A128&lt;MortgageCalculator!$L$6*periods_per_year,start_rate,IF(MortgageCalculator!$L$10&gt;=0,MIN(MortgageCalculator!$L$7,start_rate+MortgageCalculator!$L$10*ROUNDUP((A128-MortgageCalculator!$L$6*periods_per_year)/MortgageCalculator!$L$9,0)),MAX(MortgageCalculator!$L$8,start_rate+MortgageCalculator!$L$10*ROUNDUP((A128-MortgageCalculator!$L$6*periods_per_year)/MortgageCalculator!$L$9,0)))),start_rate))</f>
        <v>5.5E-2</v>
      </c>
      <c r="D128" s="51">
        <f t="shared" si="8"/>
        <v>276.89</v>
      </c>
      <c r="E128" s="51">
        <f t="shared" si="9"/>
        <v>1225.6300000000001</v>
      </c>
      <c r="F128" s="51">
        <f t="shared" si="10"/>
        <v>948.74000000000012</v>
      </c>
      <c r="G128" s="51">
        <f t="shared" si="11"/>
        <v>59463.62000000001</v>
      </c>
    </row>
    <row r="129" spans="1:7" x14ac:dyDescent="0.2">
      <c r="A129" s="48">
        <f t="shared" si="6"/>
        <v>126</v>
      </c>
      <c r="B129" s="49">
        <f t="shared" si="7"/>
        <v>47270</v>
      </c>
      <c r="C129" s="50">
        <f>IF(A129="","",IF(variable,IF(A129&lt;MortgageCalculator!$L$6*periods_per_year,start_rate,IF(MortgageCalculator!$L$10&gt;=0,MIN(MortgageCalculator!$L$7,start_rate+MortgageCalculator!$L$10*ROUNDUP((A129-MortgageCalculator!$L$6*periods_per_year)/MortgageCalculator!$L$9,0)),MAX(MortgageCalculator!$L$8,start_rate+MortgageCalculator!$L$10*ROUNDUP((A129-MortgageCalculator!$L$6*periods_per_year)/MortgageCalculator!$L$9,0)))),start_rate))</f>
        <v>5.5E-2</v>
      </c>
      <c r="D129" s="51">
        <f t="shared" si="8"/>
        <v>272.54000000000002</v>
      </c>
      <c r="E129" s="51">
        <f t="shared" si="9"/>
        <v>1225.6300000000001</v>
      </c>
      <c r="F129" s="51">
        <f t="shared" si="10"/>
        <v>953.09000000000015</v>
      </c>
      <c r="G129" s="51">
        <f t="shared" si="11"/>
        <v>58510.530000000013</v>
      </c>
    </row>
    <row r="130" spans="1:7" x14ac:dyDescent="0.2">
      <c r="A130" s="48">
        <f t="shared" si="6"/>
        <v>127</v>
      </c>
      <c r="B130" s="49">
        <f t="shared" si="7"/>
        <v>47300</v>
      </c>
      <c r="C130" s="50">
        <f>IF(A130="","",IF(variable,IF(A130&lt;MortgageCalculator!$L$6*periods_per_year,start_rate,IF(MortgageCalculator!$L$10&gt;=0,MIN(MortgageCalculator!$L$7,start_rate+MortgageCalculator!$L$10*ROUNDUP((A130-MortgageCalculator!$L$6*periods_per_year)/MortgageCalculator!$L$9,0)),MAX(MortgageCalculator!$L$8,start_rate+MortgageCalculator!$L$10*ROUNDUP((A130-MortgageCalculator!$L$6*periods_per_year)/MortgageCalculator!$L$9,0)))),start_rate))</f>
        <v>5.5E-2</v>
      </c>
      <c r="D130" s="51">
        <f t="shared" si="8"/>
        <v>268.17</v>
      </c>
      <c r="E130" s="51">
        <f t="shared" si="9"/>
        <v>1225.6300000000001</v>
      </c>
      <c r="F130" s="51">
        <f t="shared" si="10"/>
        <v>957.46</v>
      </c>
      <c r="G130" s="51">
        <f t="shared" si="11"/>
        <v>57553.070000000014</v>
      </c>
    </row>
    <row r="131" spans="1:7" x14ac:dyDescent="0.2">
      <c r="A131" s="48">
        <f t="shared" si="6"/>
        <v>128</v>
      </c>
      <c r="B131" s="49">
        <f t="shared" si="7"/>
        <v>47331</v>
      </c>
      <c r="C131" s="50">
        <f>IF(A131="","",IF(variable,IF(A131&lt;MortgageCalculator!$L$6*periods_per_year,start_rate,IF(MortgageCalculator!$L$10&gt;=0,MIN(MortgageCalculator!$L$7,start_rate+MortgageCalculator!$L$10*ROUNDUP((A131-MortgageCalculator!$L$6*periods_per_year)/MortgageCalculator!$L$9,0)),MAX(MortgageCalculator!$L$8,start_rate+MortgageCalculator!$L$10*ROUNDUP((A131-MortgageCalculator!$L$6*periods_per_year)/MortgageCalculator!$L$9,0)))),start_rate))</f>
        <v>5.5E-2</v>
      </c>
      <c r="D131" s="51">
        <f t="shared" si="8"/>
        <v>263.77999999999997</v>
      </c>
      <c r="E131" s="51">
        <f t="shared" si="9"/>
        <v>1225.6300000000001</v>
      </c>
      <c r="F131" s="51">
        <f t="shared" si="10"/>
        <v>961.85000000000014</v>
      </c>
      <c r="G131" s="51">
        <f t="shared" si="11"/>
        <v>56591.220000000016</v>
      </c>
    </row>
    <row r="132" spans="1:7" x14ac:dyDescent="0.2">
      <c r="A132" s="48">
        <f t="shared" ref="A132:A195" si="12">IF(G131="","",IF(OR(A131&gt;=nper,ROUND(G131,2)&lt;=0),"",A131+1))</f>
        <v>129</v>
      </c>
      <c r="B132" s="49">
        <f t="shared" ref="B132:B195" si="13">IF(A132="","",IF(OR(periods_per_year=26,periods_per_year=52),IF(periods_per_year=26,IF(A132=1,fpdate,B131+14),IF(periods_per_year=52,IF(A132=1,fpdate,B131+7),"n/a")),IF(periods_per_year=24,DATE(YEAR(fpdate),MONTH(fpdate)+(A132-1)/2+IF(AND(DAY(fpdate)&gt;=15,MOD(A132,2)=0),1,0),IF(MOD(A132,2)=0,IF(DAY(fpdate)&gt;=15,DAY(fpdate)-14,DAY(fpdate)+14),DAY(fpdate))),IF(DAY(DATE(YEAR(fpdate),MONTH(fpdate)+A132-1,DAY(fpdate)))&lt;&gt;DAY(fpdate),DATE(YEAR(fpdate),MONTH(fpdate)+A132,0),DATE(YEAR(fpdate),MONTH(fpdate)+A132-1,DAY(fpdate))))))</f>
        <v>47362</v>
      </c>
      <c r="C132" s="50">
        <f>IF(A132="","",IF(variable,IF(A132&lt;MortgageCalculator!$L$6*periods_per_year,start_rate,IF(MortgageCalculator!$L$10&gt;=0,MIN(MortgageCalculator!$L$7,start_rate+MortgageCalculator!$L$10*ROUNDUP((A132-MortgageCalculator!$L$6*periods_per_year)/MortgageCalculator!$L$9,0)),MAX(MortgageCalculator!$L$8,start_rate+MortgageCalculator!$L$10*ROUNDUP((A132-MortgageCalculator!$L$6*periods_per_year)/MortgageCalculator!$L$9,0)))),start_rate))</f>
        <v>5.5E-2</v>
      </c>
      <c r="D132" s="51">
        <f t="shared" ref="D132:D195" si="14">IF(A132="","",ROUND((((1+C132/CP)^(CP/periods_per_year))-1)*G131,2))</f>
        <v>259.38</v>
      </c>
      <c r="E132" s="51">
        <f t="shared" ref="E132:E195" si="15">IF(A132="","",IF(A132=nper,G131+D132,MIN(G131+D132,IF(C132=C131,E131,ROUND(-PMT(((1+C132/CP)^(CP/periods_per_year))-1,nper-A132+1,G131),2)))))</f>
        <v>1225.6300000000001</v>
      </c>
      <c r="F132" s="51">
        <f t="shared" ref="F132:F195" si="16">IF(A132="","",E132-D132)</f>
        <v>966.25000000000011</v>
      </c>
      <c r="G132" s="51">
        <f t="shared" ref="G132:G195" si="17">IF(A132="","",G131-F132)</f>
        <v>55624.970000000016</v>
      </c>
    </row>
    <row r="133" spans="1:7" x14ac:dyDescent="0.2">
      <c r="A133" s="48">
        <f t="shared" si="12"/>
        <v>130</v>
      </c>
      <c r="B133" s="49">
        <f t="shared" si="13"/>
        <v>47392</v>
      </c>
      <c r="C133" s="50">
        <f>IF(A133="","",IF(variable,IF(A133&lt;MortgageCalculator!$L$6*periods_per_year,start_rate,IF(MortgageCalculator!$L$10&gt;=0,MIN(MortgageCalculator!$L$7,start_rate+MortgageCalculator!$L$10*ROUNDUP((A133-MortgageCalculator!$L$6*periods_per_year)/MortgageCalculator!$L$9,0)),MAX(MortgageCalculator!$L$8,start_rate+MortgageCalculator!$L$10*ROUNDUP((A133-MortgageCalculator!$L$6*periods_per_year)/MortgageCalculator!$L$9,0)))),start_rate))</f>
        <v>5.5E-2</v>
      </c>
      <c r="D133" s="51">
        <f t="shared" si="14"/>
        <v>254.95</v>
      </c>
      <c r="E133" s="51">
        <f t="shared" si="15"/>
        <v>1225.6300000000001</v>
      </c>
      <c r="F133" s="51">
        <f t="shared" si="16"/>
        <v>970.68000000000006</v>
      </c>
      <c r="G133" s="51">
        <f t="shared" si="17"/>
        <v>54654.290000000015</v>
      </c>
    </row>
    <row r="134" spans="1:7" x14ac:dyDescent="0.2">
      <c r="A134" s="48">
        <f t="shared" si="12"/>
        <v>131</v>
      </c>
      <c r="B134" s="49">
        <f t="shared" si="13"/>
        <v>47423</v>
      </c>
      <c r="C134" s="50">
        <f>IF(A134="","",IF(variable,IF(A134&lt;MortgageCalculator!$L$6*periods_per_year,start_rate,IF(MortgageCalculator!$L$10&gt;=0,MIN(MortgageCalculator!$L$7,start_rate+MortgageCalculator!$L$10*ROUNDUP((A134-MortgageCalculator!$L$6*periods_per_year)/MortgageCalculator!$L$9,0)),MAX(MortgageCalculator!$L$8,start_rate+MortgageCalculator!$L$10*ROUNDUP((A134-MortgageCalculator!$L$6*periods_per_year)/MortgageCalculator!$L$9,0)))),start_rate))</f>
        <v>5.5E-2</v>
      </c>
      <c r="D134" s="51">
        <f t="shared" si="14"/>
        <v>250.5</v>
      </c>
      <c r="E134" s="51">
        <f t="shared" si="15"/>
        <v>1225.6300000000001</v>
      </c>
      <c r="F134" s="51">
        <f t="shared" si="16"/>
        <v>975.13000000000011</v>
      </c>
      <c r="G134" s="51">
        <f t="shared" si="17"/>
        <v>53679.160000000018</v>
      </c>
    </row>
    <row r="135" spans="1:7" x14ac:dyDescent="0.2">
      <c r="A135" s="48">
        <f t="shared" si="12"/>
        <v>132</v>
      </c>
      <c r="B135" s="49">
        <f t="shared" si="13"/>
        <v>47453</v>
      </c>
      <c r="C135" s="50">
        <f>IF(A135="","",IF(variable,IF(A135&lt;MortgageCalculator!$L$6*periods_per_year,start_rate,IF(MortgageCalculator!$L$10&gt;=0,MIN(MortgageCalculator!$L$7,start_rate+MortgageCalculator!$L$10*ROUNDUP((A135-MortgageCalculator!$L$6*periods_per_year)/MortgageCalculator!$L$9,0)),MAX(MortgageCalculator!$L$8,start_rate+MortgageCalculator!$L$10*ROUNDUP((A135-MortgageCalculator!$L$6*periods_per_year)/MortgageCalculator!$L$9,0)))),start_rate))</f>
        <v>5.5E-2</v>
      </c>
      <c r="D135" s="51">
        <f t="shared" si="14"/>
        <v>246.03</v>
      </c>
      <c r="E135" s="51">
        <f t="shared" si="15"/>
        <v>1225.6300000000001</v>
      </c>
      <c r="F135" s="51">
        <f t="shared" si="16"/>
        <v>979.60000000000014</v>
      </c>
      <c r="G135" s="51">
        <f t="shared" si="17"/>
        <v>52699.560000000019</v>
      </c>
    </row>
    <row r="136" spans="1:7" x14ac:dyDescent="0.2">
      <c r="A136" s="48">
        <f t="shared" si="12"/>
        <v>133</v>
      </c>
      <c r="B136" s="49">
        <f t="shared" si="13"/>
        <v>47484</v>
      </c>
      <c r="C136" s="50">
        <f>IF(A136="","",IF(variable,IF(A136&lt;MortgageCalculator!$L$6*periods_per_year,start_rate,IF(MortgageCalculator!$L$10&gt;=0,MIN(MortgageCalculator!$L$7,start_rate+MortgageCalculator!$L$10*ROUNDUP((A136-MortgageCalculator!$L$6*periods_per_year)/MortgageCalculator!$L$9,0)),MAX(MortgageCalculator!$L$8,start_rate+MortgageCalculator!$L$10*ROUNDUP((A136-MortgageCalculator!$L$6*periods_per_year)/MortgageCalculator!$L$9,0)))),start_rate))</f>
        <v>5.5E-2</v>
      </c>
      <c r="D136" s="51">
        <f t="shared" si="14"/>
        <v>241.54</v>
      </c>
      <c r="E136" s="51">
        <f t="shared" si="15"/>
        <v>1225.6300000000001</v>
      </c>
      <c r="F136" s="51">
        <f t="shared" si="16"/>
        <v>984.09000000000015</v>
      </c>
      <c r="G136" s="51">
        <f t="shared" si="17"/>
        <v>51715.470000000016</v>
      </c>
    </row>
    <row r="137" spans="1:7" x14ac:dyDescent="0.2">
      <c r="A137" s="48">
        <f t="shared" si="12"/>
        <v>134</v>
      </c>
      <c r="B137" s="49">
        <f t="shared" si="13"/>
        <v>47515</v>
      </c>
      <c r="C137" s="50">
        <f>IF(A137="","",IF(variable,IF(A137&lt;MortgageCalculator!$L$6*periods_per_year,start_rate,IF(MortgageCalculator!$L$10&gt;=0,MIN(MortgageCalculator!$L$7,start_rate+MortgageCalculator!$L$10*ROUNDUP((A137-MortgageCalculator!$L$6*periods_per_year)/MortgageCalculator!$L$9,0)),MAX(MortgageCalculator!$L$8,start_rate+MortgageCalculator!$L$10*ROUNDUP((A137-MortgageCalculator!$L$6*periods_per_year)/MortgageCalculator!$L$9,0)))),start_rate))</f>
        <v>5.5E-2</v>
      </c>
      <c r="D137" s="51">
        <f t="shared" si="14"/>
        <v>237.03</v>
      </c>
      <c r="E137" s="51">
        <f t="shared" si="15"/>
        <v>1225.6300000000001</v>
      </c>
      <c r="F137" s="51">
        <f t="shared" si="16"/>
        <v>988.60000000000014</v>
      </c>
      <c r="G137" s="51">
        <f t="shared" si="17"/>
        <v>50726.870000000017</v>
      </c>
    </row>
    <row r="138" spans="1:7" x14ac:dyDescent="0.2">
      <c r="A138" s="48">
        <f t="shared" si="12"/>
        <v>135</v>
      </c>
      <c r="B138" s="49">
        <f t="shared" si="13"/>
        <v>47543</v>
      </c>
      <c r="C138" s="50">
        <f>IF(A138="","",IF(variable,IF(A138&lt;MortgageCalculator!$L$6*periods_per_year,start_rate,IF(MortgageCalculator!$L$10&gt;=0,MIN(MortgageCalculator!$L$7,start_rate+MortgageCalculator!$L$10*ROUNDUP((A138-MortgageCalculator!$L$6*periods_per_year)/MortgageCalculator!$L$9,0)),MAX(MortgageCalculator!$L$8,start_rate+MortgageCalculator!$L$10*ROUNDUP((A138-MortgageCalculator!$L$6*periods_per_year)/MortgageCalculator!$L$9,0)))),start_rate))</f>
        <v>5.5E-2</v>
      </c>
      <c r="D138" s="51">
        <f t="shared" si="14"/>
        <v>232.5</v>
      </c>
      <c r="E138" s="51">
        <f t="shared" si="15"/>
        <v>1225.6300000000001</v>
      </c>
      <c r="F138" s="51">
        <f t="shared" si="16"/>
        <v>993.13000000000011</v>
      </c>
      <c r="G138" s="51">
        <f t="shared" si="17"/>
        <v>49733.74000000002</v>
      </c>
    </row>
    <row r="139" spans="1:7" x14ac:dyDescent="0.2">
      <c r="A139" s="48">
        <f t="shared" si="12"/>
        <v>136</v>
      </c>
      <c r="B139" s="49">
        <f t="shared" si="13"/>
        <v>47574</v>
      </c>
      <c r="C139" s="50">
        <f>IF(A139="","",IF(variable,IF(A139&lt;MortgageCalculator!$L$6*periods_per_year,start_rate,IF(MortgageCalculator!$L$10&gt;=0,MIN(MortgageCalculator!$L$7,start_rate+MortgageCalculator!$L$10*ROUNDUP((A139-MortgageCalculator!$L$6*periods_per_year)/MortgageCalculator!$L$9,0)),MAX(MortgageCalculator!$L$8,start_rate+MortgageCalculator!$L$10*ROUNDUP((A139-MortgageCalculator!$L$6*periods_per_year)/MortgageCalculator!$L$9,0)))),start_rate))</f>
        <v>5.5E-2</v>
      </c>
      <c r="D139" s="51">
        <f t="shared" si="14"/>
        <v>227.95</v>
      </c>
      <c r="E139" s="51">
        <f t="shared" si="15"/>
        <v>1225.6300000000001</v>
      </c>
      <c r="F139" s="51">
        <f t="shared" si="16"/>
        <v>997.68000000000006</v>
      </c>
      <c r="G139" s="51">
        <f t="shared" si="17"/>
        <v>48736.060000000019</v>
      </c>
    </row>
    <row r="140" spans="1:7" x14ac:dyDescent="0.2">
      <c r="A140" s="48">
        <f t="shared" si="12"/>
        <v>137</v>
      </c>
      <c r="B140" s="49">
        <f t="shared" si="13"/>
        <v>47604</v>
      </c>
      <c r="C140" s="50">
        <f>IF(A140="","",IF(variable,IF(A140&lt;MortgageCalculator!$L$6*periods_per_year,start_rate,IF(MortgageCalculator!$L$10&gt;=0,MIN(MortgageCalculator!$L$7,start_rate+MortgageCalculator!$L$10*ROUNDUP((A140-MortgageCalculator!$L$6*periods_per_year)/MortgageCalculator!$L$9,0)),MAX(MortgageCalculator!$L$8,start_rate+MortgageCalculator!$L$10*ROUNDUP((A140-MortgageCalculator!$L$6*periods_per_year)/MortgageCalculator!$L$9,0)))),start_rate))</f>
        <v>5.5E-2</v>
      </c>
      <c r="D140" s="51">
        <f t="shared" si="14"/>
        <v>223.37</v>
      </c>
      <c r="E140" s="51">
        <f t="shared" si="15"/>
        <v>1225.6300000000001</v>
      </c>
      <c r="F140" s="51">
        <f t="shared" si="16"/>
        <v>1002.2600000000001</v>
      </c>
      <c r="G140" s="51">
        <f t="shared" si="17"/>
        <v>47733.800000000017</v>
      </c>
    </row>
    <row r="141" spans="1:7" x14ac:dyDescent="0.2">
      <c r="A141" s="48">
        <f t="shared" si="12"/>
        <v>138</v>
      </c>
      <c r="B141" s="49">
        <f t="shared" si="13"/>
        <v>47635</v>
      </c>
      <c r="C141" s="50">
        <f>IF(A141="","",IF(variable,IF(A141&lt;MortgageCalculator!$L$6*periods_per_year,start_rate,IF(MortgageCalculator!$L$10&gt;=0,MIN(MortgageCalculator!$L$7,start_rate+MortgageCalculator!$L$10*ROUNDUP((A141-MortgageCalculator!$L$6*periods_per_year)/MortgageCalculator!$L$9,0)),MAX(MortgageCalculator!$L$8,start_rate+MortgageCalculator!$L$10*ROUNDUP((A141-MortgageCalculator!$L$6*periods_per_year)/MortgageCalculator!$L$9,0)))),start_rate))</f>
        <v>5.5E-2</v>
      </c>
      <c r="D141" s="51">
        <f t="shared" si="14"/>
        <v>218.78</v>
      </c>
      <c r="E141" s="51">
        <f t="shared" si="15"/>
        <v>1225.6300000000001</v>
      </c>
      <c r="F141" s="51">
        <f t="shared" si="16"/>
        <v>1006.8500000000001</v>
      </c>
      <c r="G141" s="51">
        <f t="shared" si="17"/>
        <v>46726.950000000019</v>
      </c>
    </row>
    <row r="142" spans="1:7" x14ac:dyDescent="0.2">
      <c r="A142" s="48">
        <f t="shared" si="12"/>
        <v>139</v>
      </c>
      <c r="B142" s="49">
        <f t="shared" si="13"/>
        <v>47665</v>
      </c>
      <c r="C142" s="50">
        <f>IF(A142="","",IF(variable,IF(A142&lt;MortgageCalculator!$L$6*periods_per_year,start_rate,IF(MortgageCalculator!$L$10&gt;=0,MIN(MortgageCalculator!$L$7,start_rate+MortgageCalculator!$L$10*ROUNDUP((A142-MortgageCalculator!$L$6*periods_per_year)/MortgageCalculator!$L$9,0)),MAX(MortgageCalculator!$L$8,start_rate+MortgageCalculator!$L$10*ROUNDUP((A142-MortgageCalculator!$L$6*periods_per_year)/MortgageCalculator!$L$9,0)))),start_rate))</f>
        <v>5.5E-2</v>
      </c>
      <c r="D142" s="51">
        <f t="shared" si="14"/>
        <v>214.17</v>
      </c>
      <c r="E142" s="51">
        <f t="shared" si="15"/>
        <v>1225.6300000000001</v>
      </c>
      <c r="F142" s="51">
        <f t="shared" si="16"/>
        <v>1011.4600000000002</v>
      </c>
      <c r="G142" s="51">
        <f t="shared" si="17"/>
        <v>45715.49000000002</v>
      </c>
    </row>
    <row r="143" spans="1:7" x14ac:dyDescent="0.2">
      <c r="A143" s="48">
        <f t="shared" si="12"/>
        <v>140</v>
      </c>
      <c r="B143" s="49">
        <f t="shared" si="13"/>
        <v>47696</v>
      </c>
      <c r="C143" s="50">
        <f>IF(A143="","",IF(variable,IF(A143&lt;MortgageCalculator!$L$6*periods_per_year,start_rate,IF(MortgageCalculator!$L$10&gt;=0,MIN(MortgageCalculator!$L$7,start_rate+MortgageCalculator!$L$10*ROUNDUP((A143-MortgageCalculator!$L$6*periods_per_year)/MortgageCalculator!$L$9,0)),MAX(MortgageCalculator!$L$8,start_rate+MortgageCalculator!$L$10*ROUNDUP((A143-MortgageCalculator!$L$6*periods_per_year)/MortgageCalculator!$L$9,0)))),start_rate))</f>
        <v>5.5E-2</v>
      </c>
      <c r="D143" s="51">
        <f t="shared" si="14"/>
        <v>209.53</v>
      </c>
      <c r="E143" s="51">
        <f t="shared" si="15"/>
        <v>1225.6300000000001</v>
      </c>
      <c r="F143" s="51">
        <f t="shared" si="16"/>
        <v>1016.1000000000001</v>
      </c>
      <c r="G143" s="51">
        <f t="shared" si="17"/>
        <v>44699.390000000021</v>
      </c>
    </row>
    <row r="144" spans="1:7" x14ac:dyDescent="0.2">
      <c r="A144" s="48">
        <f t="shared" si="12"/>
        <v>141</v>
      </c>
      <c r="B144" s="49">
        <f t="shared" si="13"/>
        <v>47727</v>
      </c>
      <c r="C144" s="50">
        <f>IF(A144="","",IF(variable,IF(A144&lt;MortgageCalculator!$L$6*periods_per_year,start_rate,IF(MortgageCalculator!$L$10&gt;=0,MIN(MortgageCalculator!$L$7,start_rate+MortgageCalculator!$L$10*ROUNDUP((A144-MortgageCalculator!$L$6*periods_per_year)/MortgageCalculator!$L$9,0)),MAX(MortgageCalculator!$L$8,start_rate+MortgageCalculator!$L$10*ROUNDUP((A144-MortgageCalculator!$L$6*periods_per_year)/MortgageCalculator!$L$9,0)))),start_rate))</f>
        <v>5.5E-2</v>
      </c>
      <c r="D144" s="51">
        <f t="shared" si="14"/>
        <v>204.87</v>
      </c>
      <c r="E144" s="51">
        <f t="shared" si="15"/>
        <v>1225.6300000000001</v>
      </c>
      <c r="F144" s="51">
        <f t="shared" si="16"/>
        <v>1020.7600000000001</v>
      </c>
      <c r="G144" s="51">
        <f t="shared" si="17"/>
        <v>43678.630000000019</v>
      </c>
    </row>
    <row r="145" spans="1:7" x14ac:dyDescent="0.2">
      <c r="A145" s="48">
        <f t="shared" si="12"/>
        <v>142</v>
      </c>
      <c r="B145" s="49">
        <f t="shared" si="13"/>
        <v>47757</v>
      </c>
      <c r="C145" s="50">
        <f>IF(A145="","",IF(variable,IF(A145&lt;MortgageCalculator!$L$6*periods_per_year,start_rate,IF(MortgageCalculator!$L$10&gt;=0,MIN(MortgageCalculator!$L$7,start_rate+MortgageCalculator!$L$10*ROUNDUP((A145-MortgageCalculator!$L$6*periods_per_year)/MortgageCalculator!$L$9,0)),MAX(MortgageCalculator!$L$8,start_rate+MortgageCalculator!$L$10*ROUNDUP((A145-MortgageCalculator!$L$6*periods_per_year)/MortgageCalculator!$L$9,0)))),start_rate))</f>
        <v>5.5E-2</v>
      </c>
      <c r="D145" s="51">
        <f t="shared" si="14"/>
        <v>200.19</v>
      </c>
      <c r="E145" s="51">
        <f t="shared" si="15"/>
        <v>1225.6300000000001</v>
      </c>
      <c r="F145" s="51">
        <f t="shared" si="16"/>
        <v>1025.44</v>
      </c>
      <c r="G145" s="51">
        <f t="shared" si="17"/>
        <v>42653.190000000017</v>
      </c>
    </row>
    <row r="146" spans="1:7" x14ac:dyDescent="0.2">
      <c r="A146" s="48">
        <f t="shared" si="12"/>
        <v>143</v>
      </c>
      <c r="B146" s="49">
        <f t="shared" si="13"/>
        <v>47788</v>
      </c>
      <c r="C146" s="50">
        <f>IF(A146="","",IF(variable,IF(A146&lt;MortgageCalculator!$L$6*periods_per_year,start_rate,IF(MortgageCalculator!$L$10&gt;=0,MIN(MortgageCalculator!$L$7,start_rate+MortgageCalculator!$L$10*ROUNDUP((A146-MortgageCalculator!$L$6*periods_per_year)/MortgageCalculator!$L$9,0)),MAX(MortgageCalculator!$L$8,start_rate+MortgageCalculator!$L$10*ROUNDUP((A146-MortgageCalculator!$L$6*periods_per_year)/MortgageCalculator!$L$9,0)))),start_rate))</f>
        <v>5.5E-2</v>
      </c>
      <c r="D146" s="51">
        <f t="shared" si="14"/>
        <v>195.49</v>
      </c>
      <c r="E146" s="51">
        <f t="shared" si="15"/>
        <v>1225.6300000000001</v>
      </c>
      <c r="F146" s="51">
        <f t="shared" si="16"/>
        <v>1030.1400000000001</v>
      </c>
      <c r="G146" s="51">
        <f t="shared" si="17"/>
        <v>41623.050000000017</v>
      </c>
    </row>
    <row r="147" spans="1:7" x14ac:dyDescent="0.2">
      <c r="A147" s="48">
        <f t="shared" si="12"/>
        <v>144</v>
      </c>
      <c r="B147" s="49">
        <f t="shared" si="13"/>
        <v>47818</v>
      </c>
      <c r="C147" s="50">
        <f>IF(A147="","",IF(variable,IF(A147&lt;MortgageCalculator!$L$6*periods_per_year,start_rate,IF(MortgageCalculator!$L$10&gt;=0,MIN(MortgageCalculator!$L$7,start_rate+MortgageCalculator!$L$10*ROUNDUP((A147-MortgageCalculator!$L$6*periods_per_year)/MortgageCalculator!$L$9,0)),MAX(MortgageCalculator!$L$8,start_rate+MortgageCalculator!$L$10*ROUNDUP((A147-MortgageCalculator!$L$6*periods_per_year)/MortgageCalculator!$L$9,0)))),start_rate))</f>
        <v>5.5E-2</v>
      </c>
      <c r="D147" s="51">
        <f t="shared" si="14"/>
        <v>190.77</v>
      </c>
      <c r="E147" s="51">
        <f t="shared" si="15"/>
        <v>1225.6300000000001</v>
      </c>
      <c r="F147" s="51">
        <f t="shared" si="16"/>
        <v>1034.8600000000001</v>
      </c>
      <c r="G147" s="51">
        <f t="shared" si="17"/>
        <v>40588.190000000017</v>
      </c>
    </row>
    <row r="148" spans="1:7" x14ac:dyDescent="0.2">
      <c r="A148" s="48">
        <f t="shared" si="12"/>
        <v>145</v>
      </c>
      <c r="B148" s="49">
        <f t="shared" si="13"/>
        <v>47849</v>
      </c>
      <c r="C148" s="50">
        <f>IF(A148="","",IF(variable,IF(A148&lt;MortgageCalculator!$L$6*periods_per_year,start_rate,IF(MortgageCalculator!$L$10&gt;=0,MIN(MortgageCalculator!$L$7,start_rate+MortgageCalculator!$L$10*ROUNDUP((A148-MortgageCalculator!$L$6*periods_per_year)/MortgageCalculator!$L$9,0)),MAX(MortgageCalculator!$L$8,start_rate+MortgageCalculator!$L$10*ROUNDUP((A148-MortgageCalculator!$L$6*periods_per_year)/MortgageCalculator!$L$9,0)))),start_rate))</f>
        <v>5.5E-2</v>
      </c>
      <c r="D148" s="51">
        <f t="shared" si="14"/>
        <v>186.03</v>
      </c>
      <c r="E148" s="51">
        <f t="shared" si="15"/>
        <v>1225.6300000000001</v>
      </c>
      <c r="F148" s="51">
        <f t="shared" si="16"/>
        <v>1039.6000000000001</v>
      </c>
      <c r="G148" s="51">
        <f t="shared" si="17"/>
        <v>39548.590000000018</v>
      </c>
    </row>
    <row r="149" spans="1:7" x14ac:dyDescent="0.2">
      <c r="A149" s="48">
        <f t="shared" si="12"/>
        <v>146</v>
      </c>
      <c r="B149" s="49">
        <f t="shared" si="13"/>
        <v>47880</v>
      </c>
      <c r="C149" s="50">
        <f>IF(A149="","",IF(variable,IF(A149&lt;MortgageCalculator!$L$6*periods_per_year,start_rate,IF(MortgageCalculator!$L$10&gt;=0,MIN(MortgageCalculator!$L$7,start_rate+MortgageCalculator!$L$10*ROUNDUP((A149-MortgageCalculator!$L$6*periods_per_year)/MortgageCalculator!$L$9,0)),MAX(MortgageCalculator!$L$8,start_rate+MortgageCalculator!$L$10*ROUNDUP((A149-MortgageCalculator!$L$6*periods_per_year)/MortgageCalculator!$L$9,0)))),start_rate))</f>
        <v>5.5E-2</v>
      </c>
      <c r="D149" s="51">
        <f t="shared" si="14"/>
        <v>181.26</v>
      </c>
      <c r="E149" s="51">
        <f t="shared" si="15"/>
        <v>1225.6300000000001</v>
      </c>
      <c r="F149" s="51">
        <f t="shared" si="16"/>
        <v>1044.3700000000001</v>
      </c>
      <c r="G149" s="51">
        <f t="shared" si="17"/>
        <v>38504.220000000016</v>
      </c>
    </row>
    <row r="150" spans="1:7" x14ac:dyDescent="0.2">
      <c r="A150" s="48">
        <f t="shared" si="12"/>
        <v>147</v>
      </c>
      <c r="B150" s="49">
        <f t="shared" si="13"/>
        <v>47908</v>
      </c>
      <c r="C150" s="50">
        <f>IF(A150="","",IF(variable,IF(A150&lt;MortgageCalculator!$L$6*periods_per_year,start_rate,IF(MortgageCalculator!$L$10&gt;=0,MIN(MortgageCalculator!$L$7,start_rate+MortgageCalculator!$L$10*ROUNDUP((A150-MortgageCalculator!$L$6*periods_per_year)/MortgageCalculator!$L$9,0)),MAX(MortgageCalculator!$L$8,start_rate+MortgageCalculator!$L$10*ROUNDUP((A150-MortgageCalculator!$L$6*periods_per_year)/MortgageCalculator!$L$9,0)))),start_rate))</f>
        <v>5.5E-2</v>
      </c>
      <c r="D150" s="51">
        <f t="shared" si="14"/>
        <v>176.48</v>
      </c>
      <c r="E150" s="51">
        <f t="shared" si="15"/>
        <v>1225.6300000000001</v>
      </c>
      <c r="F150" s="51">
        <f t="shared" si="16"/>
        <v>1049.1500000000001</v>
      </c>
      <c r="G150" s="51">
        <f t="shared" si="17"/>
        <v>37455.070000000014</v>
      </c>
    </row>
    <row r="151" spans="1:7" x14ac:dyDescent="0.2">
      <c r="A151" s="48">
        <f t="shared" si="12"/>
        <v>148</v>
      </c>
      <c r="B151" s="49">
        <f t="shared" si="13"/>
        <v>47939</v>
      </c>
      <c r="C151" s="50">
        <f>IF(A151="","",IF(variable,IF(A151&lt;MortgageCalculator!$L$6*periods_per_year,start_rate,IF(MortgageCalculator!$L$10&gt;=0,MIN(MortgageCalculator!$L$7,start_rate+MortgageCalculator!$L$10*ROUNDUP((A151-MortgageCalculator!$L$6*periods_per_year)/MortgageCalculator!$L$9,0)),MAX(MortgageCalculator!$L$8,start_rate+MortgageCalculator!$L$10*ROUNDUP((A151-MortgageCalculator!$L$6*periods_per_year)/MortgageCalculator!$L$9,0)))),start_rate))</f>
        <v>5.5E-2</v>
      </c>
      <c r="D151" s="51">
        <f t="shared" si="14"/>
        <v>171.67</v>
      </c>
      <c r="E151" s="51">
        <f t="shared" si="15"/>
        <v>1225.6300000000001</v>
      </c>
      <c r="F151" s="51">
        <f t="shared" si="16"/>
        <v>1053.96</v>
      </c>
      <c r="G151" s="51">
        <f t="shared" si="17"/>
        <v>36401.110000000015</v>
      </c>
    </row>
    <row r="152" spans="1:7" x14ac:dyDescent="0.2">
      <c r="A152" s="48">
        <f t="shared" si="12"/>
        <v>149</v>
      </c>
      <c r="B152" s="49">
        <f t="shared" si="13"/>
        <v>47969</v>
      </c>
      <c r="C152" s="50">
        <f>IF(A152="","",IF(variable,IF(A152&lt;MortgageCalculator!$L$6*periods_per_year,start_rate,IF(MortgageCalculator!$L$10&gt;=0,MIN(MortgageCalculator!$L$7,start_rate+MortgageCalculator!$L$10*ROUNDUP((A152-MortgageCalculator!$L$6*periods_per_year)/MortgageCalculator!$L$9,0)),MAX(MortgageCalculator!$L$8,start_rate+MortgageCalculator!$L$10*ROUNDUP((A152-MortgageCalculator!$L$6*periods_per_year)/MortgageCalculator!$L$9,0)))),start_rate))</f>
        <v>5.5E-2</v>
      </c>
      <c r="D152" s="51">
        <f t="shared" si="14"/>
        <v>166.84</v>
      </c>
      <c r="E152" s="51">
        <f t="shared" si="15"/>
        <v>1225.6300000000001</v>
      </c>
      <c r="F152" s="51">
        <f t="shared" si="16"/>
        <v>1058.7900000000002</v>
      </c>
      <c r="G152" s="51">
        <f t="shared" si="17"/>
        <v>35342.320000000014</v>
      </c>
    </row>
    <row r="153" spans="1:7" x14ac:dyDescent="0.2">
      <c r="A153" s="48">
        <f t="shared" si="12"/>
        <v>150</v>
      </c>
      <c r="B153" s="49">
        <f t="shared" si="13"/>
        <v>48000</v>
      </c>
      <c r="C153" s="50">
        <f>IF(A153="","",IF(variable,IF(A153&lt;MortgageCalculator!$L$6*periods_per_year,start_rate,IF(MortgageCalculator!$L$10&gt;=0,MIN(MortgageCalculator!$L$7,start_rate+MortgageCalculator!$L$10*ROUNDUP((A153-MortgageCalculator!$L$6*periods_per_year)/MortgageCalculator!$L$9,0)),MAX(MortgageCalculator!$L$8,start_rate+MortgageCalculator!$L$10*ROUNDUP((A153-MortgageCalculator!$L$6*periods_per_year)/MortgageCalculator!$L$9,0)))),start_rate))</f>
        <v>5.5E-2</v>
      </c>
      <c r="D153" s="51">
        <f t="shared" si="14"/>
        <v>161.99</v>
      </c>
      <c r="E153" s="51">
        <f t="shared" si="15"/>
        <v>1225.6300000000001</v>
      </c>
      <c r="F153" s="51">
        <f t="shared" si="16"/>
        <v>1063.6400000000001</v>
      </c>
      <c r="G153" s="51">
        <f t="shared" si="17"/>
        <v>34278.680000000015</v>
      </c>
    </row>
    <row r="154" spans="1:7" x14ac:dyDescent="0.2">
      <c r="A154" s="48">
        <f t="shared" si="12"/>
        <v>151</v>
      </c>
      <c r="B154" s="49">
        <f t="shared" si="13"/>
        <v>48030</v>
      </c>
      <c r="C154" s="50">
        <f>IF(A154="","",IF(variable,IF(A154&lt;MortgageCalculator!$L$6*periods_per_year,start_rate,IF(MortgageCalculator!$L$10&gt;=0,MIN(MortgageCalculator!$L$7,start_rate+MortgageCalculator!$L$10*ROUNDUP((A154-MortgageCalculator!$L$6*periods_per_year)/MortgageCalculator!$L$9,0)),MAX(MortgageCalculator!$L$8,start_rate+MortgageCalculator!$L$10*ROUNDUP((A154-MortgageCalculator!$L$6*periods_per_year)/MortgageCalculator!$L$9,0)))),start_rate))</f>
        <v>5.5E-2</v>
      </c>
      <c r="D154" s="51">
        <f t="shared" si="14"/>
        <v>157.11000000000001</v>
      </c>
      <c r="E154" s="51">
        <f t="shared" si="15"/>
        <v>1225.6300000000001</v>
      </c>
      <c r="F154" s="51">
        <f t="shared" si="16"/>
        <v>1068.52</v>
      </c>
      <c r="G154" s="51">
        <f t="shared" si="17"/>
        <v>33210.160000000018</v>
      </c>
    </row>
    <row r="155" spans="1:7" x14ac:dyDescent="0.2">
      <c r="A155" s="48">
        <f t="shared" si="12"/>
        <v>152</v>
      </c>
      <c r="B155" s="49">
        <f t="shared" si="13"/>
        <v>48061</v>
      </c>
      <c r="C155" s="50">
        <f>IF(A155="","",IF(variable,IF(A155&lt;MortgageCalculator!$L$6*periods_per_year,start_rate,IF(MortgageCalculator!$L$10&gt;=0,MIN(MortgageCalculator!$L$7,start_rate+MortgageCalculator!$L$10*ROUNDUP((A155-MortgageCalculator!$L$6*periods_per_year)/MortgageCalculator!$L$9,0)),MAX(MortgageCalculator!$L$8,start_rate+MortgageCalculator!$L$10*ROUNDUP((A155-MortgageCalculator!$L$6*periods_per_year)/MortgageCalculator!$L$9,0)))),start_rate))</f>
        <v>5.5E-2</v>
      </c>
      <c r="D155" s="51">
        <f t="shared" si="14"/>
        <v>152.21</v>
      </c>
      <c r="E155" s="51">
        <f t="shared" si="15"/>
        <v>1225.6300000000001</v>
      </c>
      <c r="F155" s="51">
        <f t="shared" si="16"/>
        <v>1073.42</v>
      </c>
      <c r="G155" s="51">
        <f t="shared" si="17"/>
        <v>32136.74000000002</v>
      </c>
    </row>
    <row r="156" spans="1:7" x14ac:dyDescent="0.2">
      <c r="A156" s="48">
        <f t="shared" si="12"/>
        <v>153</v>
      </c>
      <c r="B156" s="49">
        <f t="shared" si="13"/>
        <v>48092</v>
      </c>
      <c r="C156" s="50">
        <f>IF(A156="","",IF(variable,IF(A156&lt;MortgageCalculator!$L$6*periods_per_year,start_rate,IF(MortgageCalculator!$L$10&gt;=0,MIN(MortgageCalculator!$L$7,start_rate+MortgageCalculator!$L$10*ROUNDUP((A156-MortgageCalculator!$L$6*periods_per_year)/MortgageCalculator!$L$9,0)),MAX(MortgageCalculator!$L$8,start_rate+MortgageCalculator!$L$10*ROUNDUP((A156-MortgageCalculator!$L$6*periods_per_year)/MortgageCalculator!$L$9,0)))),start_rate))</f>
        <v>5.5E-2</v>
      </c>
      <c r="D156" s="51">
        <f t="shared" si="14"/>
        <v>147.29</v>
      </c>
      <c r="E156" s="51">
        <f t="shared" si="15"/>
        <v>1225.6300000000001</v>
      </c>
      <c r="F156" s="51">
        <f t="shared" si="16"/>
        <v>1078.3400000000001</v>
      </c>
      <c r="G156" s="51">
        <f t="shared" si="17"/>
        <v>31058.40000000002</v>
      </c>
    </row>
    <row r="157" spans="1:7" x14ac:dyDescent="0.2">
      <c r="A157" s="48">
        <f t="shared" si="12"/>
        <v>154</v>
      </c>
      <c r="B157" s="49">
        <f t="shared" si="13"/>
        <v>48122</v>
      </c>
      <c r="C157" s="50">
        <f>IF(A157="","",IF(variable,IF(A157&lt;MortgageCalculator!$L$6*periods_per_year,start_rate,IF(MortgageCalculator!$L$10&gt;=0,MIN(MortgageCalculator!$L$7,start_rate+MortgageCalculator!$L$10*ROUNDUP((A157-MortgageCalculator!$L$6*periods_per_year)/MortgageCalculator!$L$9,0)),MAX(MortgageCalculator!$L$8,start_rate+MortgageCalculator!$L$10*ROUNDUP((A157-MortgageCalculator!$L$6*periods_per_year)/MortgageCalculator!$L$9,0)))),start_rate))</f>
        <v>5.5E-2</v>
      </c>
      <c r="D157" s="51">
        <f t="shared" si="14"/>
        <v>142.35</v>
      </c>
      <c r="E157" s="51">
        <f t="shared" si="15"/>
        <v>1225.6300000000001</v>
      </c>
      <c r="F157" s="51">
        <f t="shared" si="16"/>
        <v>1083.2800000000002</v>
      </c>
      <c r="G157" s="51">
        <f t="shared" si="17"/>
        <v>29975.120000000021</v>
      </c>
    </row>
    <row r="158" spans="1:7" x14ac:dyDescent="0.2">
      <c r="A158" s="48">
        <f t="shared" si="12"/>
        <v>155</v>
      </c>
      <c r="B158" s="49">
        <f t="shared" si="13"/>
        <v>48153</v>
      </c>
      <c r="C158" s="50">
        <f>IF(A158="","",IF(variable,IF(A158&lt;MortgageCalculator!$L$6*periods_per_year,start_rate,IF(MortgageCalculator!$L$10&gt;=0,MIN(MortgageCalculator!$L$7,start_rate+MortgageCalculator!$L$10*ROUNDUP((A158-MortgageCalculator!$L$6*periods_per_year)/MortgageCalculator!$L$9,0)),MAX(MortgageCalculator!$L$8,start_rate+MortgageCalculator!$L$10*ROUNDUP((A158-MortgageCalculator!$L$6*periods_per_year)/MortgageCalculator!$L$9,0)))),start_rate))</f>
        <v>5.5E-2</v>
      </c>
      <c r="D158" s="51">
        <f t="shared" si="14"/>
        <v>137.38999999999999</v>
      </c>
      <c r="E158" s="51">
        <f t="shared" si="15"/>
        <v>1225.6300000000001</v>
      </c>
      <c r="F158" s="51">
        <f t="shared" si="16"/>
        <v>1088.2400000000002</v>
      </c>
      <c r="G158" s="51">
        <f t="shared" si="17"/>
        <v>28886.880000000019</v>
      </c>
    </row>
    <row r="159" spans="1:7" x14ac:dyDescent="0.2">
      <c r="A159" s="48">
        <f t="shared" si="12"/>
        <v>156</v>
      </c>
      <c r="B159" s="49">
        <f t="shared" si="13"/>
        <v>48183</v>
      </c>
      <c r="C159" s="50">
        <f>IF(A159="","",IF(variable,IF(A159&lt;MortgageCalculator!$L$6*periods_per_year,start_rate,IF(MortgageCalculator!$L$10&gt;=0,MIN(MortgageCalculator!$L$7,start_rate+MortgageCalculator!$L$10*ROUNDUP((A159-MortgageCalculator!$L$6*periods_per_year)/MortgageCalculator!$L$9,0)),MAX(MortgageCalculator!$L$8,start_rate+MortgageCalculator!$L$10*ROUNDUP((A159-MortgageCalculator!$L$6*periods_per_year)/MortgageCalculator!$L$9,0)))),start_rate))</f>
        <v>5.5E-2</v>
      </c>
      <c r="D159" s="51">
        <f t="shared" si="14"/>
        <v>132.4</v>
      </c>
      <c r="E159" s="51">
        <f t="shared" si="15"/>
        <v>1225.6300000000001</v>
      </c>
      <c r="F159" s="51">
        <f t="shared" si="16"/>
        <v>1093.23</v>
      </c>
      <c r="G159" s="51">
        <f t="shared" si="17"/>
        <v>27793.65000000002</v>
      </c>
    </row>
    <row r="160" spans="1:7" x14ac:dyDescent="0.2">
      <c r="A160" s="48">
        <f t="shared" si="12"/>
        <v>157</v>
      </c>
      <c r="B160" s="49">
        <f t="shared" si="13"/>
        <v>48214</v>
      </c>
      <c r="C160" s="50">
        <f>IF(A160="","",IF(variable,IF(A160&lt;MortgageCalculator!$L$6*periods_per_year,start_rate,IF(MortgageCalculator!$L$10&gt;=0,MIN(MortgageCalculator!$L$7,start_rate+MortgageCalculator!$L$10*ROUNDUP((A160-MortgageCalculator!$L$6*periods_per_year)/MortgageCalculator!$L$9,0)),MAX(MortgageCalculator!$L$8,start_rate+MortgageCalculator!$L$10*ROUNDUP((A160-MortgageCalculator!$L$6*periods_per_year)/MortgageCalculator!$L$9,0)))),start_rate))</f>
        <v>5.5E-2</v>
      </c>
      <c r="D160" s="51">
        <f t="shared" si="14"/>
        <v>127.39</v>
      </c>
      <c r="E160" s="51">
        <f t="shared" si="15"/>
        <v>1225.6300000000001</v>
      </c>
      <c r="F160" s="51">
        <f t="shared" si="16"/>
        <v>1098.24</v>
      </c>
      <c r="G160" s="51">
        <f t="shared" si="17"/>
        <v>26695.410000000018</v>
      </c>
    </row>
    <row r="161" spans="1:7" x14ac:dyDescent="0.2">
      <c r="A161" s="48">
        <f t="shared" si="12"/>
        <v>158</v>
      </c>
      <c r="B161" s="49">
        <f t="shared" si="13"/>
        <v>48245</v>
      </c>
      <c r="C161" s="50">
        <f>IF(A161="","",IF(variable,IF(A161&lt;MortgageCalculator!$L$6*periods_per_year,start_rate,IF(MortgageCalculator!$L$10&gt;=0,MIN(MortgageCalculator!$L$7,start_rate+MortgageCalculator!$L$10*ROUNDUP((A161-MortgageCalculator!$L$6*periods_per_year)/MortgageCalculator!$L$9,0)),MAX(MortgageCalculator!$L$8,start_rate+MortgageCalculator!$L$10*ROUNDUP((A161-MortgageCalculator!$L$6*periods_per_year)/MortgageCalculator!$L$9,0)))),start_rate))</f>
        <v>5.5E-2</v>
      </c>
      <c r="D161" s="51">
        <f t="shared" si="14"/>
        <v>122.35</v>
      </c>
      <c r="E161" s="51">
        <f t="shared" si="15"/>
        <v>1225.6300000000001</v>
      </c>
      <c r="F161" s="51">
        <f t="shared" si="16"/>
        <v>1103.2800000000002</v>
      </c>
      <c r="G161" s="51">
        <f t="shared" si="17"/>
        <v>25592.130000000019</v>
      </c>
    </row>
    <row r="162" spans="1:7" x14ac:dyDescent="0.2">
      <c r="A162" s="48">
        <f t="shared" si="12"/>
        <v>159</v>
      </c>
      <c r="B162" s="49">
        <f t="shared" si="13"/>
        <v>48274</v>
      </c>
      <c r="C162" s="50">
        <f>IF(A162="","",IF(variable,IF(A162&lt;MortgageCalculator!$L$6*periods_per_year,start_rate,IF(MortgageCalculator!$L$10&gt;=0,MIN(MortgageCalculator!$L$7,start_rate+MortgageCalculator!$L$10*ROUNDUP((A162-MortgageCalculator!$L$6*periods_per_year)/MortgageCalculator!$L$9,0)),MAX(MortgageCalculator!$L$8,start_rate+MortgageCalculator!$L$10*ROUNDUP((A162-MortgageCalculator!$L$6*periods_per_year)/MortgageCalculator!$L$9,0)))),start_rate))</f>
        <v>5.5E-2</v>
      </c>
      <c r="D162" s="51">
        <f t="shared" si="14"/>
        <v>117.3</v>
      </c>
      <c r="E162" s="51">
        <f t="shared" si="15"/>
        <v>1225.6300000000001</v>
      </c>
      <c r="F162" s="51">
        <f t="shared" si="16"/>
        <v>1108.3300000000002</v>
      </c>
      <c r="G162" s="51">
        <f t="shared" si="17"/>
        <v>24483.800000000017</v>
      </c>
    </row>
    <row r="163" spans="1:7" x14ac:dyDescent="0.2">
      <c r="A163" s="48">
        <f t="shared" si="12"/>
        <v>160</v>
      </c>
      <c r="B163" s="49">
        <f t="shared" si="13"/>
        <v>48305</v>
      </c>
      <c r="C163" s="50">
        <f>IF(A163="","",IF(variable,IF(A163&lt;MortgageCalculator!$L$6*periods_per_year,start_rate,IF(MortgageCalculator!$L$10&gt;=0,MIN(MortgageCalculator!$L$7,start_rate+MortgageCalculator!$L$10*ROUNDUP((A163-MortgageCalculator!$L$6*periods_per_year)/MortgageCalculator!$L$9,0)),MAX(MortgageCalculator!$L$8,start_rate+MortgageCalculator!$L$10*ROUNDUP((A163-MortgageCalculator!$L$6*periods_per_year)/MortgageCalculator!$L$9,0)))),start_rate))</f>
        <v>5.5E-2</v>
      </c>
      <c r="D163" s="51">
        <f t="shared" si="14"/>
        <v>112.22</v>
      </c>
      <c r="E163" s="51">
        <f t="shared" si="15"/>
        <v>1225.6300000000001</v>
      </c>
      <c r="F163" s="51">
        <f t="shared" si="16"/>
        <v>1113.4100000000001</v>
      </c>
      <c r="G163" s="51">
        <f t="shared" si="17"/>
        <v>23370.390000000018</v>
      </c>
    </row>
    <row r="164" spans="1:7" x14ac:dyDescent="0.2">
      <c r="A164" s="48">
        <f t="shared" si="12"/>
        <v>161</v>
      </c>
      <c r="B164" s="49">
        <f t="shared" si="13"/>
        <v>48335</v>
      </c>
      <c r="C164" s="50">
        <f>IF(A164="","",IF(variable,IF(A164&lt;MortgageCalculator!$L$6*periods_per_year,start_rate,IF(MortgageCalculator!$L$10&gt;=0,MIN(MortgageCalculator!$L$7,start_rate+MortgageCalculator!$L$10*ROUNDUP((A164-MortgageCalculator!$L$6*periods_per_year)/MortgageCalculator!$L$9,0)),MAX(MortgageCalculator!$L$8,start_rate+MortgageCalculator!$L$10*ROUNDUP((A164-MortgageCalculator!$L$6*periods_per_year)/MortgageCalculator!$L$9,0)))),start_rate))</f>
        <v>5.5E-2</v>
      </c>
      <c r="D164" s="51">
        <f t="shared" si="14"/>
        <v>107.11</v>
      </c>
      <c r="E164" s="51">
        <f t="shared" si="15"/>
        <v>1225.6300000000001</v>
      </c>
      <c r="F164" s="51">
        <f t="shared" si="16"/>
        <v>1118.5200000000002</v>
      </c>
      <c r="G164" s="51">
        <f t="shared" si="17"/>
        <v>22251.870000000017</v>
      </c>
    </row>
    <row r="165" spans="1:7" x14ac:dyDescent="0.2">
      <c r="A165" s="48">
        <f t="shared" si="12"/>
        <v>162</v>
      </c>
      <c r="B165" s="49">
        <f t="shared" si="13"/>
        <v>48366</v>
      </c>
      <c r="C165" s="50">
        <f>IF(A165="","",IF(variable,IF(A165&lt;MortgageCalculator!$L$6*periods_per_year,start_rate,IF(MortgageCalculator!$L$10&gt;=0,MIN(MortgageCalculator!$L$7,start_rate+MortgageCalculator!$L$10*ROUNDUP((A165-MortgageCalculator!$L$6*periods_per_year)/MortgageCalculator!$L$9,0)),MAX(MortgageCalculator!$L$8,start_rate+MortgageCalculator!$L$10*ROUNDUP((A165-MortgageCalculator!$L$6*periods_per_year)/MortgageCalculator!$L$9,0)))),start_rate))</f>
        <v>5.5E-2</v>
      </c>
      <c r="D165" s="51">
        <f t="shared" si="14"/>
        <v>101.99</v>
      </c>
      <c r="E165" s="51">
        <f t="shared" si="15"/>
        <v>1225.6300000000001</v>
      </c>
      <c r="F165" s="51">
        <f t="shared" si="16"/>
        <v>1123.6400000000001</v>
      </c>
      <c r="G165" s="51">
        <f t="shared" si="17"/>
        <v>21128.230000000018</v>
      </c>
    </row>
    <row r="166" spans="1:7" x14ac:dyDescent="0.2">
      <c r="A166" s="48">
        <f t="shared" si="12"/>
        <v>163</v>
      </c>
      <c r="B166" s="49">
        <f t="shared" si="13"/>
        <v>48396</v>
      </c>
      <c r="C166" s="50">
        <f>IF(A166="","",IF(variable,IF(A166&lt;MortgageCalculator!$L$6*periods_per_year,start_rate,IF(MortgageCalculator!$L$10&gt;=0,MIN(MortgageCalculator!$L$7,start_rate+MortgageCalculator!$L$10*ROUNDUP((A166-MortgageCalculator!$L$6*periods_per_year)/MortgageCalculator!$L$9,0)),MAX(MortgageCalculator!$L$8,start_rate+MortgageCalculator!$L$10*ROUNDUP((A166-MortgageCalculator!$L$6*periods_per_year)/MortgageCalculator!$L$9,0)))),start_rate))</f>
        <v>5.5E-2</v>
      </c>
      <c r="D166" s="51">
        <f t="shared" si="14"/>
        <v>96.84</v>
      </c>
      <c r="E166" s="51">
        <f t="shared" si="15"/>
        <v>1225.6300000000001</v>
      </c>
      <c r="F166" s="51">
        <f t="shared" si="16"/>
        <v>1128.7900000000002</v>
      </c>
      <c r="G166" s="51">
        <f t="shared" si="17"/>
        <v>19999.440000000017</v>
      </c>
    </row>
    <row r="167" spans="1:7" x14ac:dyDescent="0.2">
      <c r="A167" s="48">
        <f t="shared" si="12"/>
        <v>164</v>
      </c>
      <c r="B167" s="49">
        <f t="shared" si="13"/>
        <v>48427</v>
      </c>
      <c r="C167" s="50">
        <f>IF(A167="","",IF(variable,IF(A167&lt;MortgageCalculator!$L$6*periods_per_year,start_rate,IF(MortgageCalculator!$L$10&gt;=0,MIN(MortgageCalculator!$L$7,start_rate+MortgageCalculator!$L$10*ROUNDUP((A167-MortgageCalculator!$L$6*periods_per_year)/MortgageCalculator!$L$9,0)),MAX(MortgageCalculator!$L$8,start_rate+MortgageCalculator!$L$10*ROUNDUP((A167-MortgageCalculator!$L$6*periods_per_year)/MortgageCalculator!$L$9,0)))),start_rate))</f>
        <v>5.5E-2</v>
      </c>
      <c r="D167" s="51">
        <f t="shared" si="14"/>
        <v>91.66</v>
      </c>
      <c r="E167" s="51">
        <f t="shared" si="15"/>
        <v>1225.6300000000001</v>
      </c>
      <c r="F167" s="51">
        <f t="shared" si="16"/>
        <v>1133.97</v>
      </c>
      <c r="G167" s="51">
        <f t="shared" si="17"/>
        <v>18865.470000000016</v>
      </c>
    </row>
    <row r="168" spans="1:7" x14ac:dyDescent="0.2">
      <c r="A168" s="48">
        <f t="shared" si="12"/>
        <v>165</v>
      </c>
      <c r="B168" s="49">
        <f t="shared" si="13"/>
        <v>48458</v>
      </c>
      <c r="C168" s="50">
        <f>IF(A168="","",IF(variable,IF(A168&lt;MortgageCalculator!$L$6*periods_per_year,start_rate,IF(MortgageCalculator!$L$10&gt;=0,MIN(MortgageCalculator!$L$7,start_rate+MortgageCalculator!$L$10*ROUNDUP((A168-MortgageCalculator!$L$6*periods_per_year)/MortgageCalculator!$L$9,0)),MAX(MortgageCalculator!$L$8,start_rate+MortgageCalculator!$L$10*ROUNDUP((A168-MortgageCalculator!$L$6*periods_per_year)/MortgageCalculator!$L$9,0)))),start_rate))</f>
        <v>5.5E-2</v>
      </c>
      <c r="D168" s="51">
        <f t="shared" si="14"/>
        <v>86.47</v>
      </c>
      <c r="E168" s="51">
        <f t="shared" si="15"/>
        <v>1225.6300000000001</v>
      </c>
      <c r="F168" s="51">
        <f t="shared" si="16"/>
        <v>1139.1600000000001</v>
      </c>
      <c r="G168" s="51">
        <f t="shared" si="17"/>
        <v>17726.310000000016</v>
      </c>
    </row>
    <row r="169" spans="1:7" x14ac:dyDescent="0.2">
      <c r="A169" s="48">
        <f t="shared" si="12"/>
        <v>166</v>
      </c>
      <c r="B169" s="49">
        <f t="shared" si="13"/>
        <v>48488</v>
      </c>
      <c r="C169" s="50">
        <f>IF(A169="","",IF(variable,IF(A169&lt;MortgageCalculator!$L$6*periods_per_year,start_rate,IF(MortgageCalculator!$L$10&gt;=0,MIN(MortgageCalculator!$L$7,start_rate+MortgageCalculator!$L$10*ROUNDUP((A169-MortgageCalculator!$L$6*periods_per_year)/MortgageCalculator!$L$9,0)),MAX(MortgageCalculator!$L$8,start_rate+MortgageCalculator!$L$10*ROUNDUP((A169-MortgageCalculator!$L$6*periods_per_year)/MortgageCalculator!$L$9,0)))),start_rate))</f>
        <v>5.5E-2</v>
      </c>
      <c r="D169" s="51">
        <f t="shared" si="14"/>
        <v>81.25</v>
      </c>
      <c r="E169" s="51">
        <f t="shared" si="15"/>
        <v>1225.6300000000001</v>
      </c>
      <c r="F169" s="51">
        <f t="shared" si="16"/>
        <v>1144.3800000000001</v>
      </c>
      <c r="G169" s="51">
        <f t="shared" si="17"/>
        <v>16581.930000000015</v>
      </c>
    </row>
    <row r="170" spans="1:7" x14ac:dyDescent="0.2">
      <c r="A170" s="48">
        <f t="shared" si="12"/>
        <v>167</v>
      </c>
      <c r="B170" s="49">
        <f t="shared" si="13"/>
        <v>48519</v>
      </c>
      <c r="C170" s="50">
        <f>IF(A170="","",IF(variable,IF(A170&lt;MortgageCalculator!$L$6*periods_per_year,start_rate,IF(MortgageCalculator!$L$10&gt;=0,MIN(MortgageCalculator!$L$7,start_rate+MortgageCalculator!$L$10*ROUNDUP((A170-MortgageCalculator!$L$6*periods_per_year)/MortgageCalculator!$L$9,0)),MAX(MortgageCalculator!$L$8,start_rate+MortgageCalculator!$L$10*ROUNDUP((A170-MortgageCalculator!$L$6*periods_per_year)/MortgageCalculator!$L$9,0)))),start_rate))</f>
        <v>5.5E-2</v>
      </c>
      <c r="D170" s="51">
        <f t="shared" si="14"/>
        <v>76</v>
      </c>
      <c r="E170" s="51">
        <f t="shared" si="15"/>
        <v>1225.6300000000001</v>
      </c>
      <c r="F170" s="51">
        <f t="shared" si="16"/>
        <v>1149.6300000000001</v>
      </c>
      <c r="G170" s="51">
        <f t="shared" si="17"/>
        <v>15432.300000000014</v>
      </c>
    </row>
    <row r="171" spans="1:7" x14ac:dyDescent="0.2">
      <c r="A171" s="48">
        <f t="shared" si="12"/>
        <v>168</v>
      </c>
      <c r="B171" s="49">
        <f t="shared" si="13"/>
        <v>48549</v>
      </c>
      <c r="C171" s="50">
        <f>IF(A171="","",IF(variable,IF(A171&lt;MortgageCalculator!$L$6*periods_per_year,start_rate,IF(MortgageCalculator!$L$10&gt;=0,MIN(MortgageCalculator!$L$7,start_rate+MortgageCalculator!$L$10*ROUNDUP((A171-MortgageCalculator!$L$6*periods_per_year)/MortgageCalculator!$L$9,0)),MAX(MortgageCalculator!$L$8,start_rate+MortgageCalculator!$L$10*ROUNDUP((A171-MortgageCalculator!$L$6*periods_per_year)/MortgageCalculator!$L$9,0)))),start_rate))</f>
        <v>5.5E-2</v>
      </c>
      <c r="D171" s="51">
        <f t="shared" si="14"/>
        <v>70.73</v>
      </c>
      <c r="E171" s="51">
        <f t="shared" si="15"/>
        <v>1225.6300000000001</v>
      </c>
      <c r="F171" s="51">
        <f t="shared" si="16"/>
        <v>1154.9000000000001</v>
      </c>
      <c r="G171" s="51">
        <f t="shared" si="17"/>
        <v>14277.400000000014</v>
      </c>
    </row>
    <row r="172" spans="1:7" x14ac:dyDescent="0.2">
      <c r="A172" s="48">
        <f t="shared" si="12"/>
        <v>169</v>
      </c>
      <c r="B172" s="49">
        <f t="shared" si="13"/>
        <v>48580</v>
      </c>
      <c r="C172" s="50">
        <f>IF(A172="","",IF(variable,IF(A172&lt;MortgageCalculator!$L$6*periods_per_year,start_rate,IF(MortgageCalculator!$L$10&gt;=0,MIN(MortgageCalculator!$L$7,start_rate+MortgageCalculator!$L$10*ROUNDUP((A172-MortgageCalculator!$L$6*periods_per_year)/MortgageCalculator!$L$9,0)),MAX(MortgageCalculator!$L$8,start_rate+MortgageCalculator!$L$10*ROUNDUP((A172-MortgageCalculator!$L$6*periods_per_year)/MortgageCalculator!$L$9,0)))),start_rate))</f>
        <v>5.5E-2</v>
      </c>
      <c r="D172" s="51">
        <f t="shared" si="14"/>
        <v>65.44</v>
      </c>
      <c r="E172" s="51">
        <f t="shared" si="15"/>
        <v>1225.6300000000001</v>
      </c>
      <c r="F172" s="51">
        <f t="shared" si="16"/>
        <v>1160.19</v>
      </c>
      <c r="G172" s="51">
        <f t="shared" si="17"/>
        <v>13117.210000000014</v>
      </c>
    </row>
    <row r="173" spans="1:7" x14ac:dyDescent="0.2">
      <c r="A173" s="48">
        <f t="shared" si="12"/>
        <v>170</v>
      </c>
      <c r="B173" s="49">
        <f t="shared" si="13"/>
        <v>48611</v>
      </c>
      <c r="C173" s="50">
        <f>IF(A173="","",IF(variable,IF(A173&lt;MortgageCalculator!$L$6*periods_per_year,start_rate,IF(MortgageCalculator!$L$10&gt;=0,MIN(MortgageCalculator!$L$7,start_rate+MortgageCalculator!$L$10*ROUNDUP((A173-MortgageCalculator!$L$6*periods_per_year)/MortgageCalculator!$L$9,0)),MAX(MortgageCalculator!$L$8,start_rate+MortgageCalculator!$L$10*ROUNDUP((A173-MortgageCalculator!$L$6*periods_per_year)/MortgageCalculator!$L$9,0)))),start_rate))</f>
        <v>5.5E-2</v>
      </c>
      <c r="D173" s="51">
        <f t="shared" si="14"/>
        <v>60.12</v>
      </c>
      <c r="E173" s="51">
        <f t="shared" si="15"/>
        <v>1225.6300000000001</v>
      </c>
      <c r="F173" s="51">
        <f t="shared" si="16"/>
        <v>1165.5100000000002</v>
      </c>
      <c r="G173" s="51">
        <f t="shared" si="17"/>
        <v>11951.700000000013</v>
      </c>
    </row>
    <row r="174" spans="1:7" x14ac:dyDescent="0.2">
      <c r="A174" s="48">
        <f t="shared" si="12"/>
        <v>171</v>
      </c>
      <c r="B174" s="49">
        <f t="shared" si="13"/>
        <v>48639</v>
      </c>
      <c r="C174" s="50">
        <f>IF(A174="","",IF(variable,IF(A174&lt;MortgageCalculator!$L$6*periods_per_year,start_rate,IF(MortgageCalculator!$L$10&gt;=0,MIN(MortgageCalculator!$L$7,start_rate+MortgageCalculator!$L$10*ROUNDUP((A174-MortgageCalculator!$L$6*periods_per_year)/MortgageCalculator!$L$9,0)),MAX(MortgageCalculator!$L$8,start_rate+MortgageCalculator!$L$10*ROUNDUP((A174-MortgageCalculator!$L$6*periods_per_year)/MortgageCalculator!$L$9,0)))),start_rate))</f>
        <v>5.5E-2</v>
      </c>
      <c r="D174" s="51">
        <f t="shared" si="14"/>
        <v>54.78</v>
      </c>
      <c r="E174" s="51">
        <f t="shared" si="15"/>
        <v>1225.6300000000001</v>
      </c>
      <c r="F174" s="51">
        <f t="shared" si="16"/>
        <v>1170.8500000000001</v>
      </c>
      <c r="G174" s="51">
        <f t="shared" si="17"/>
        <v>10780.850000000013</v>
      </c>
    </row>
    <row r="175" spans="1:7" x14ac:dyDescent="0.2">
      <c r="A175" s="48">
        <f t="shared" si="12"/>
        <v>172</v>
      </c>
      <c r="B175" s="49">
        <f t="shared" si="13"/>
        <v>48670</v>
      </c>
      <c r="C175" s="50">
        <f>IF(A175="","",IF(variable,IF(A175&lt;MortgageCalculator!$L$6*periods_per_year,start_rate,IF(MortgageCalculator!$L$10&gt;=0,MIN(MortgageCalculator!$L$7,start_rate+MortgageCalculator!$L$10*ROUNDUP((A175-MortgageCalculator!$L$6*periods_per_year)/MortgageCalculator!$L$9,0)),MAX(MortgageCalculator!$L$8,start_rate+MortgageCalculator!$L$10*ROUNDUP((A175-MortgageCalculator!$L$6*periods_per_year)/MortgageCalculator!$L$9,0)))),start_rate))</f>
        <v>5.5E-2</v>
      </c>
      <c r="D175" s="51">
        <f t="shared" si="14"/>
        <v>49.41</v>
      </c>
      <c r="E175" s="51">
        <f t="shared" si="15"/>
        <v>1225.6300000000001</v>
      </c>
      <c r="F175" s="51">
        <f t="shared" si="16"/>
        <v>1176.22</v>
      </c>
      <c r="G175" s="51">
        <f t="shared" si="17"/>
        <v>9604.6300000000138</v>
      </c>
    </row>
    <row r="176" spans="1:7" x14ac:dyDescent="0.2">
      <c r="A176" s="48">
        <f t="shared" si="12"/>
        <v>173</v>
      </c>
      <c r="B176" s="49">
        <f t="shared" si="13"/>
        <v>48700</v>
      </c>
      <c r="C176" s="50">
        <f>IF(A176="","",IF(variable,IF(A176&lt;MortgageCalculator!$L$6*periods_per_year,start_rate,IF(MortgageCalculator!$L$10&gt;=0,MIN(MortgageCalculator!$L$7,start_rate+MortgageCalculator!$L$10*ROUNDUP((A176-MortgageCalculator!$L$6*periods_per_year)/MortgageCalculator!$L$9,0)),MAX(MortgageCalculator!$L$8,start_rate+MortgageCalculator!$L$10*ROUNDUP((A176-MortgageCalculator!$L$6*periods_per_year)/MortgageCalculator!$L$9,0)))),start_rate))</f>
        <v>5.5E-2</v>
      </c>
      <c r="D176" s="51">
        <f t="shared" si="14"/>
        <v>44.02</v>
      </c>
      <c r="E176" s="51">
        <f t="shared" si="15"/>
        <v>1225.6300000000001</v>
      </c>
      <c r="F176" s="51">
        <f t="shared" si="16"/>
        <v>1181.6100000000001</v>
      </c>
      <c r="G176" s="51">
        <f t="shared" si="17"/>
        <v>8423.0200000000132</v>
      </c>
    </row>
    <row r="177" spans="1:7" x14ac:dyDescent="0.2">
      <c r="A177" s="48">
        <f t="shared" si="12"/>
        <v>174</v>
      </c>
      <c r="B177" s="49">
        <f t="shared" si="13"/>
        <v>48731</v>
      </c>
      <c r="C177" s="50">
        <f>IF(A177="","",IF(variable,IF(A177&lt;MortgageCalculator!$L$6*periods_per_year,start_rate,IF(MortgageCalculator!$L$10&gt;=0,MIN(MortgageCalculator!$L$7,start_rate+MortgageCalculator!$L$10*ROUNDUP((A177-MortgageCalculator!$L$6*periods_per_year)/MortgageCalculator!$L$9,0)),MAX(MortgageCalculator!$L$8,start_rate+MortgageCalculator!$L$10*ROUNDUP((A177-MortgageCalculator!$L$6*periods_per_year)/MortgageCalculator!$L$9,0)))),start_rate))</f>
        <v>5.5E-2</v>
      </c>
      <c r="D177" s="51">
        <f t="shared" si="14"/>
        <v>38.61</v>
      </c>
      <c r="E177" s="51">
        <f t="shared" si="15"/>
        <v>1225.6300000000001</v>
      </c>
      <c r="F177" s="51">
        <f t="shared" si="16"/>
        <v>1187.0200000000002</v>
      </c>
      <c r="G177" s="51">
        <f t="shared" si="17"/>
        <v>7236.0000000000127</v>
      </c>
    </row>
    <row r="178" spans="1:7" x14ac:dyDescent="0.2">
      <c r="A178" s="48">
        <f t="shared" si="12"/>
        <v>175</v>
      </c>
      <c r="B178" s="49">
        <f t="shared" si="13"/>
        <v>48761</v>
      </c>
      <c r="C178" s="50">
        <f>IF(A178="","",IF(variable,IF(A178&lt;MortgageCalculator!$L$6*periods_per_year,start_rate,IF(MortgageCalculator!$L$10&gt;=0,MIN(MortgageCalculator!$L$7,start_rate+MortgageCalculator!$L$10*ROUNDUP((A178-MortgageCalculator!$L$6*periods_per_year)/MortgageCalculator!$L$9,0)),MAX(MortgageCalculator!$L$8,start_rate+MortgageCalculator!$L$10*ROUNDUP((A178-MortgageCalculator!$L$6*periods_per_year)/MortgageCalculator!$L$9,0)))),start_rate))</f>
        <v>5.5E-2</v>
      </c>
      <c r="D178" s="51">
        <f t="shared" si="14"/>
        <v>33.17</v>
      </c>
      <c r="E178" s="51">
        <f t="shared" si="15"/>
        <v>1225.6300000000001</v>
      </c>
      <c r="F178" s="51">
        <f t="shared" si="16"/>
        <v>1192.46</v>
      </c>
      <c r="G178" s="51">
        <f t="shared" si="17"/>
        <v>6043.5400000000127</v>
      </c>
    </row>
    <row r="179" spans="1:7" x14ac:dyDescent="0.2">
      <c r="A179" s="48">
        <f t="shared" si="12"/>
        <v>176</v>
      </c>
      <c r="B179" s="49">
        <f t="shared" si="13"/>
        <v>48792</v>
      </c>
      <c r="C179" s="50">
        <f>IF(A179="","",IF(variable,IF(A179&lt;MortgageCalculator!$L$6*periods_per_year,start_rate,IF(MortgageCalculator!$L$10&gt;=0,MIN(MortgageCalculator!$L$7,start_rate+MortgageCalculator!$L$10*ROUNDUP((A179-MortgageCalculator!$L$6*periods_per_year)/MortgageCalculator!$L$9,0)),MAX(MortgageCalculator!$L$8,start_rate+MortgageCalculator!$L$10*ROUNDUP((A179-MortgageCalculator!$L$6*periods_per_year)/MortgageCalculator!$L$9,0)))),start_rate))</f>
        <v>5.5E-2</v>
      </c>
      <c r="D179" s="51">
        <f t="shared" si="14"/>
        <v>27.7</v>
      </c>
      <c r="E179" s="51">
        <f t="shared" si="15"/>
        <v>1225.6300000000001</v>
      </c>
      <c r="F179" s="51">
        <f t="shared" si="16"/>
        <v>1197.93</v>
      </c>
      <c r="G179" s="51">
        <f t="shared" si="17"/>
        <v>4845.6100000000124</v>
      </c>
    </row>
    <row r="180" spans="1:7" x14ac:dyDescent="0.2">
      <c r="A180" s="48">
        <f t="shared" si="12"/>
        <v>177</v>
      </c>
      <c r="B180" s="49">
        <f t="shared" si="13"/>
        <v>48823</v>
      </c>
      <c r="C180" s="50">
        <f>IF(A180="","",IF(variable,IF(A180&lt;MortgageCalculator!$L$6*periods_per_year,start_rate,IF(MortgageCalculator!$L$10&gt;=0,MIN(MortgageCalculator!$L$7,start_rate+MortgageCalculator!$L$10*ROUNDUP((A180-MortgageCalculator!$L$6*periods_per_year)/MortgageCalculator!$L$9,0)),MAX(MortgageCalculator!$L$8,start_rate+MortgageCalculator!$L$10*ROUNDUP((A180-MortgageCalculator!$L$6*periods_per_year)/MortgageCalculator!$L$9,0)))),start_rate))</f>
        <v>5.5E-2</v>
      </c>
      <c r="D180" s="51">
        <f t="shared" si="14"/>
        <v>22.21</v>
      </c>
      <c r="E180" s="51">
        <f t="shared" si="15"/>
        <v>1225.6300000000001</v>
      </c>
      <c r="F180" s="51">
        <f t="shared" si="16"/>
        <v>1203.42</v>
      </c>
      <c r="G180" s="51">
        <f t="shared" si="17"/>
        <v>3642.1900000000123</v>
      </c>
    </row>
    <row r="181" spans="1:7" x14ac:dyDescent="0.2">
      <c r="A181" s="48">
        <f t="shared" si="12"/>
        <v>178</v>
      </c>
      <c r="B181" s="49">
        <f t="shared" si="13"/>
        <v>48853</v>
      </c>
      <c r="C181" s="50">
        <f>IF(A181="","",IF(variable,IF(A181&lt;MortgageCalculator!$L$6*periods_per_year,start_rate,IF(MortgageCalculator!$L$10&gt;=0,MIN(MortgageCalculator!$L$7,start_rate+MortgageCalculator!$L$10*ROUNDUP((A181-MortgageCalculator!$L$6*periods_per_year)/MortgageCalculator!$L$9,0)),MAX(MortgageCalculator!$L$8,start_rate+MortgageCalculator!$L$10*ROUNDUP((A181-MortgageCalculator!$L$6*periods_per_year)/MortgageCalculator!$L$9,0)))),start_rate))</f>
        <v>5.5E-2</v>
      </c>
      <c r="D181" s="51">
        <f t="shared" si="14"/>
        <v>16.690000000000001</v>
      </c>
      <c r="E181" s="51">
        <f t="shared" si="15"/>
        <v>1225.6300000000001</v>
      </c>
      <c r="F181" s="51">
        <f t="shared" si="16"/>
        <v>1208.94</v>
      </c>
      <c r="G181" s="51">
        <f t="shared" si="17"/>
        <v>2433.2500000000123</v>
      </c>
    </row>
    <row r="182" spans="1:7" x14ac:dyDescent="0.2">
      <c r="A182" s="48">
        <f t="shared" si="12"/>
        <v>179</v>
      </c>
      <c r="B182" s="49">
        <f t="shared" si="13"/>
        <v>48884</v>
      </c>
      <c r="C182" s="50">
        <f>IF(A182="","",IF(variable,IF(A182&lt;MortgageCalculator!$L$6*periods_per_year,start_rate,IF(MortgageCalculator!$L$10&gt;=0,MIN(MortgageCalculator!$L$7,start_rate+MortgageCalculator!$L$10*ROUNDUP((A182-MortgageCalculator!$L$6*periods_per_year)/MortgageCalculator!$L$9,0)),MAX(MortgageCalculator!$L$8,start_rate+MortgageCalculator!$L$10*ROUNDUP((A182-MortgageCalculator!$L$6*periods_per_year)/MortgageCalculator!$L$9,0)))),start_rate))</f>
        <v>5.5E-2</v>
      </c>
      <c r="D182" s="51">
        <f t="shared" si="14"/>
        <v>11.15</v>
      </c>
      <c r="E182" s="51">
        <f t="shared" si="15"/>
        <v>1225.6300000000001</v>
      </c>
      <c r="F182" s="51">
        <f t="shared" si="16"/>
        <v>1214.48</v>
      </c>
      <c r="G182" s="51">
        <f t="shared" si="17"/>
        <v>1218.7700000000123</v>
      </c>
    </row>
    <row r="183" spans="1:7" x14ac:dyDescent="0.2">
      <c r="A183" s="48">
        <f t="shared" si="12"/>
        <v>180</v>
      </c>
      <c r="B183" s="49">
        <f t="shared" si="13"/>
        <v>48914</v>
      </c>
      <c r="C183" s="50">
        <f>IF(A183="","",IF(variable,IF(A183&lt;MortgageCalculator!$L$6*periods_per_year,start_rate,IF(MortgageCalculator!$L$10&gt;=0,MIN(MortgageCalculator!$L$7,start_rate+MortgageCalculator!$L$10*ROUNDUP((A183-MortgageCalculator!$L$6*periods_per_year)/MortgageCalculator!$L$9,0)),MAX(MortgageCalculator!$L$8,start_rate+MortgageCalculator!$L$10*ROUNDUP((A183-MortgageCalculator!$L$6*periods_per_year)/MortgageCalculator!$L$9,0)))),start_rate))</f>
        <v>5.5E-2</v>
      </c>
      <c r="D183" s="51">
        <f t="shared" si="14"/>
        <v>5.59</v>
      </c>
      <c r="E183" s="51">
        <f t="shared" si="15"/>
        <v>1224.3600000000122</v>
      </c>
      <c r="F183" s="51">
        <f t="shared" si="16"/>
        <v>1218.7700000000123</v>
      </c>
      <c r="G183" s="51">
        <f t="shared" si="17"/>
        <v>0</v>
      </c>
    </row>
    <row r="184" spans="1:7" x14ac:dyDescent="0.2">
      <c r="A184" s="48" t="str">
        <f t="shared" si="12"/>
        <v/>
      </c>
      <c r="B184" s="49" t="str">
        <f t="shared" si="13"/>
        <v/>
      </c>
      <c r="C184" s="50" t="str">
        <f>IF(A184="","",IF(variable,IF(A184&lt;MortgageCalculator!$L$6*periods_per_year,start_rate,IF(MortgageCalculator!$L$10&gt;=0,MIN(MortgageCalculator!$L$7,start_rate+MortgageCalculator!$L$10*ROUNDUP((A184-MortgageCalculator!$L$6*periods_per_year)/MortgageCalculator!$L$9,0)),MAX(MortgageCalculator!$L$8,start_rate+MortgageCalculator!$L$10*ROUNDUP((A184-MortgageCalculator!$L$6*periods_per_year)/MortgageCalculator!$L$9,0)))),start_rate))</f>
        <v/>
      </c>
      <c r="D184" s="51" t="str">
        <f t="shared" si="14"/>
        <v/>
      </c>
      <c r="E184" s="51" t="str">
        <f t="shared" si="15"/>
        <v/>
      </c>
      <c r="F184" s="51" t="str">
        <f t="shared" si="16"/>
        <v/>
      </c>
      <c r="G184" s="51" t="str">
        <f t="shared" si="17"/>
        <v/>
      </c>
    </row>
    <row r="185" spans="1:7" x14ac:dyDescent="0.2">
      <c r="A185" s="48" t="str">
        <f t="shared" si="12"/>
        <v/>
      </c>
      <c r="B185" s="49" t="str">
        <f t="shared" si="13"/>
        <v/>
      </c>
      <c r="C185" s="50" t="str">
        <f>IF(A185="","",IF(variable,IF(A185&lt;MortgageCalculator!$L$6*periods_per_year,start_rate,IF(MortgageCalculator!$L$10&gt;=0,MIN(MortgageCalculator!$L$7,start_rate+MortgageCalculator!$L$10*ROUNDUP((A185-MortgageCalculator!$L$6*periods_per_year)/MortgageCalculator!$L$9,0)),MAX(MortgageCalculator!$L$8,start_rate+MortgageCalculator!$L$10*ROUNDUP((A185-MortgageCalculator!$L$6*periods_per_year)/MortgageCalculator!$L$9,0)))),start_rate))</f>
        <v/>
      </c>
      <c r="D185" s="51" t="str">
        <f t="shared" si="14"/>
        <v/>
      </c>
      <c r="E185" s="51" t="str">
        <f t="shared" si="15"/>
        <v/>
      </c>
      <c r="F185" s="51" t="str">
        <f t="shared" si="16"/>
        <v/>
      </c>
      <c r="G185" s="51" t="str">
        <f t="shared" si="17"/>
        <v/>
      </c>
    </row>
    <row r="186" spans="1:7" x14ac:dyDescent="0.2">
      <c r="A186" s="48" t="str">
        <f t="shared" si="12"/>
        <v/>
      </c>
      <c r="B186" s="49" t="str">
        <f t="shared" si="13"/>
        <v/>
      </c>
      <c r="C186" s="50" t="str">
        <f>IF(A186="","",IF(variable,IF(A186&lt;MortgageCalculator!$L$6*periods_per_year,start_rate,IF(MortgageCalculator!$L$10&gt;=0,MIN(MortgageCalculator!$L$7,start_rate+MortgageCalculator!$L$10*ROUNDUP((A186-MortgageCalculator!$L$6*periods_per_year)/MortgageCalculator!$L$9,0)),MAX(MortgageCalculator!$L$8,start_rate+MortgageCalculator!$L$10*ROUNDUP((A186-MortgageCalculator!$L$6*periods_per_year)/MortgageCalculator!$L$9,0)))),start_rate))</f>
        <v/>
      </c>
      <c r="D186" s="51" t="str">
        <f t="shared" si="14"/>
        <v/>
      </c>
      <c r="E186" s="51" t="str">
        <f t="shared" si="15"/>
        <v/>
      </c>
      <c r="F186" s="51" t="str">
        <f t="shared" si="16"/>
        <v/>
      </c>
      <c r="G186" s="51" t="str">
        <f t="shared" si="17"/>
        <v/>
      </c>
    </row>
    <row r="187" spans="1:7" x14ac:dyDescent="0.2">
      <c r="A187" s="48" t="str">
        <f t="shared" si="12"/>
        <v/>
      </c>
      <c r="B187" s="49" t="str">
        <f t="shared" si="13"/>
        <v/>
      </c>
      <c r="C187" s="50" t="str">
        <f>IF(A187="","",IF(variable,IF(A187&lt;MortgageCalculator!$L$6*periods_per_year,start_rate,IF(MortgageCalculator!$L$10&gt;=0,MIN(MortgageCalculator!$L$7,start_rate+MortgageCalculator!$L$10*ROUNDUP((A187-MortgageCalculator!$L$6*periods_per_year)/MortgageCalculator!$L$9,0)),MAX(MortgageCalculator!$L$8,start_rate+MortgageCalculator!$L$10*ROUNDUP((A187-MortgageCalculator!$L$6*periods_per_year)/MortgageCalculator!$L$9,0)))),start_rate))</f>
        <v/>
      </c>
      <c r="D187" s="51" t="str">
        <f t="shared" si="14"/>
        <v/>
      </c>
      <c r="E187" s="51" t="str">
        <f t="shared" si="15"/>
        <v/>
      </c>
      <c r="F187" s="51" t="str">
        <f t="shared" si="16"/>
        <v/>
      </c>
      <c r="G187" s="51" t="str">
        <f t="shared" si="17"/>
        <v/>
      </c>
    </row>
    <row r="188" spans="1:7" x14ac:dyDescent="0.2">
      <c r="A188" s="48" t="str">
        <f t="shared" si="12"/>
        <v/>
      </c>
      <c r="B188" s="49" t="str">
        <f t="shared" si="13"/>
        <v/>
      </c>
      <c r="C188" s="50" t="str">
        <f>IF(A188="","",IF(variable,IF(A188&lt;MortgageCalculator!$L$6*periods_per_year,start_rate,IF(MortgageCalculator!$L$10&gt;=0,MIN(MortgageCalculator!$L$7,start_rate+MortgageCalculator!$L$10*ROUNDUP((A188-MortgageCalculator!$L$6*periods_per_year)/MortgageCalculator!$L$9,0)),MAX(MortgageCalculator!$L$8,start_rate+MortgageCalculator!$L$10*ROUNDUP((A188-MortgageCalculator!$L$6*periods_per_year)/MortgageCalculator!$L$9,0)))),start_rate))</f>
        <v/>
      </c>
      <c r="D188" s="51" t="str">
        <f t="shared" si="14"/>
        <v/>
      </c>
      <c r="E188" s="51" t="str">
        <f t="shared" si="15"/>
        <v/>
      </c>
      <c r="F188" s="51" t="str">
        <f t="shared" si="16"/>
        <v/>
      </c>
      <c r="G188" s="51" t="str">
        <f t="shared" si="17"/>
        <v/>
      </c>
    </row>
    <row r="189" spans="1:7" x14ac:dyDescent="0.2">
      <c r="A189" s="48" t="str">
        <f t="shared" si="12"/>
        <v/>
      </c>
      <c r="B189" s="49" t="str">
        <f t="shared" si="13"/>
        <v/>
      </c>
      <c r="C189" s="50" t="str">
        <f>IF(A189="","",IF(variable,IF(A189&lt;MortgageCalculator!$L$6*periods_per_year,start_rate,IF(MortgageCalculator!$L$10&gt;=0,MIN(MortgageCalculator!$L$7,start_rate+MortgageCalculator!$L$10*ROUNDUP((A189-MortgageCalculator!$L$6*periods_per_year)/MortgageCalculator!$L$9,0)),MAX(MortgageCalculator!$L$8,start_rate+MortgageCalculator!$L$10*ROUNDUP((A189-MortgageCalculator!$L$6*periods_per_year)/MortgageCalculator!$L$9,0)))),start_rate))</f>
        <v/>
      </c>
      <c r="D189" s="51" t="str">
        <f t="shared" si="14"/>
        <v/>
      </c>
      <c r="E189" s="51" t="str">
        <f t="shared" si="15"/>
        <v/>
      </c>
      <c r="F189" s="51" t="str">
        <f t="shared" si="16"/>
        <v/>
      </c>
      <c r="G189" s="51" t="str">
        <f t="shared" si="17"/>
        <v/>
      </c>
    </row>
    <row r="190" spans="1:7" x14ac:dyDescent="0.2">
      <c r="A190" s="48" t="str">
        <f t="shared" si="12"/>
        <v/>
      </c>
      <c r="B190" s="49" t="str">
        <f t="shared" si="13"/>
        <v/>
      </c>
      <c r="C190" s="50" t="str">
        <f>IF(A190="","",IF(variable,IF(A190&lt;MortgageCalculator!$L$6*periods_per_year,start_rate,IF(MortgageCalculator!$L$10&gt;=0,MIN(MortgageCalculator!$L$7,start_rate+MortgageCalculator!$L$10*ROUNDUP((A190-MortgageCalculator!$L$6*periods_per_year)/MortgageCalculator!$L$9,0)),MAX(MortgageCalculator!$L$8,start_rate+MortgageCalculator!$L$10*ROUNDUP((A190-MortgageCalculator!$L$6*periods_per_year)/MortgageCalculator!$L$9,0)))),start_rate))</f>
        <v/>
      </c>
      <c r="D190" s="51" t="str">
        <f t="shared" si="14"/>
        <v/>
      </c>
      <c r="E190" s="51" t="str">
        <f t="shared" si="15"/>
        <v/>
      </c>
      <c r="F190" s="51" t="str">
        <f t="shared" si="16"/>
        <v/>
      </c>
      <c r="G190" s="51" t="str">
        <f t="shared" si="17"/>
        <v/>
      </c>
    </row>
    <row r="191" spans="1:7" x14ac:dyDescent="0.2">
      <c r="A191" s="48" t="str">
        <f t="shared" si="12"/>
        <v/>
      </c>
      <c r="B191" s="49" t="str">
        <f t="shared" si="13"/>
        <v/>
      </c>
      <c r="C191" s="50" t="str">
        <f>IF(A191="","",IF(variable,IF(A191&lt;MortgageCalculator!$L$6*periods_per_year,start_rate,IF(MortgageCalculator!$L$10&gt;=0,MIN(MortgageCalculator!$L$7,start_rate+MortgageCalculator!$L$10*ROUNDUP((A191-MortgageCalculator!$L$6*periods_per_year)/MortgageCalculator!$L$9,0)),MAX(MortgageCalculator!$L$8,start_rate+MortgageCalculator!$L$10*ROUNDUP((A191-MortgageCalculator!$L$6*periods_per_year)/MortgageCalculator!$L$9,0)))),start_rate))</f>
        <v/>
      </c>
      <c r="D191" s="51" t="str">
        <f t="shared" si="14"/>
        <v/>
      </c>
      <c r="E191" s="51" t="str">
        <f t="shared" si="15"/>
        <v/>
      </c>
      <c r="F191" s="51" t="str">
        <f t="shared" si="16"/>
        <v/>
      </c>
      <c r="G191" s="51" t="str">
        <f t="shared" si="17"/>
        <v/>
      </c>
    </row>
    <row r="192" spans="1:7" x14ac:dyDescent="0.2">
      <c r="A192" s="48" t="str">
        <f t="shared" si="12"/>
        <v/>
      </c>
      <c r="B192" s="49" t="str">
        <f t="shared" si="13"/>
        <v/>
      </c>
      <c r="C192" s="50" t="str">
        <f>IF(A192="","",IF(variable,IF(A192&lt;MortgageCalculator!$L$6*periods_per_year,start_rate,IF(MortgageCalculator!$L$10&gt;=0,MIN(MortgageCalculator!$L$7,start_rate+MortgageCalculator!$L$10*ROUNDUP((A192-MortgageCalculator!$L$6*periods_per_year)/MortgageCalculator!$L$9,0)),MAX(MortgageCalculator!$L$8,start_rate+MortgageCalculator!$L$10*ROUNDUP((A192-MortgageCalculator!$L$6*periods_per_year)/MortgageCalculator!$L$9,0)))),start_rate))</f>
        <v/>
      </c>
      <c r="D192" s="51" t="str">
        <f t="shared" si="14"/>
        <v/>
      </c>
      <c r="E192" s="51" t="str">
        <f t="shared" si="15"/>
        <v/>
      </c>
      <c r="F192" s="51" t="str">
        <f t="shared" si="16"/>
        <v/>
      </c>
      <c r="G192" s="51" t="str">
        <f t="shared" si="17"/>
        <v/>
      </c>
    </row>
    <row r="193" spans="1:7" x14ac:dyDescent="0.2">
      <c r="A193" s="48" t="str">
        <f t="shared" si="12"/>
        <v/>
      </c>
      <c r="B193" s="49" t="str">
        <f t="shared" si="13"/>
        <v/>
      </c>
      <c r="C193" s="50" t="str">
        <f>IF(A193="","",IF(variable,IF(A193&lt;MortgageCalculator!$L$6*periods_per_year,start_rate,IF(MortgageCalculator!$L$10&gt;=0,MIN(MortgageCalculator!$L$7,start_rate+MortgageCalculator!$L$10*ROUNDUP((A193-MortgageCalculator!$L$6*periods_per_year)/MortgageCalculator!$L$9,0)),MAX(MortgageCalculator!$L$8,start_rate+MortgageCalculator!$L$10*ROUNDUP((A193-MortgageCalculator!$L$6*periods_per_year)/MortgageCalculator!$L$9,0)))),start_rate))</f>
        <v/>
      </c>
      <c r="D193" s="51" t="str">
        <f t="shared" si="14"/>
        <v/>
      </c>
      <c r="E193" s="51" t="str">
        <f t="shared" si="15"/>
        <v/>
      </c>
      <c r="F193" s="51" t="str">
        <f t="shared" si="16"/>
        <v/>
      </c>
      <c r="G193" s="51" t="str">
        <f t="shared" si="17"/>
        <v/>
      </c>
    </row>
    <row r="194" spans="1:7" x14ac:dyDescent="0.2">
      <c r="A194" s="48" t="str">
        <f t="shared" si="12"/>
        <v/>
      </c>
      <c r="B194" s="49" t="str">
        <f t="shared" si="13"/>
        <v/>
      </c>
      <c r="C194" s="50" t="str">
        <f>IF(A194="","",IF(variable,IF(A194&lt;MortgageCalculator!$L$6*periods_per_year,start_rate,IF(MortgageCalculator!$L$10&gt;=0,MIN(MortgageCalculator!$L$7,start_rate+MortgageCalculator!$L$10*ROUNDUP((A194-MortgageCalculator!$L$6*periods_per_year)/MortgageCalculator!$L$9,0)),MAX(MortgageCalculator!$L$8,start_rate+MortgageCalculator!$L$10*ROUNDUP((A194-MortgageCalculator!$L$6*periods_per_year)/MortgageCalculator!$L$9,0)))),start_rate))</f>
        <v/>
      </c>
      <c r="D194" s="51" t="str">
        <f t="shared" si="14"/>
        <v/>
      </c>
      <c r="E194" s="51" t="str">
        <f t="shared" si="15"/>
        <v/>
      </c>
      <c r="F194" s="51" t="str">
        <f t="shared" si="16"/>
        <v/>
      </c>
      <c r="G194" s="51" t="str">
        <f t="shared" si="17"/>
        <v/>
      </c>
    </row>
    <row r="195" spans="1:7" x14ac:dyDescent="0.2">
      <c r="A195" s="48" t="str">
        <f t="shared" si="12"/>
        <v/>
      </c>
      <c r="B195" s="49" t="str">
        <f t="shared" si="13"/>
        <v/>
      </c>
      <c r="C195" s="50" t="str">
        <f>IF(A195="","",IF(variable,IF(A195&lt;MortgageCalculator!$L$6*periods_per_year,start_rate,IF(MortgageCalculator!$L$10&gt;=0,MIN(MortgageCalculator!$L$7,start_rate+MortgageCalculator!$L$10*ROUNDUP((A195-MortgageCalculator!$L$6*periods_per_year)/MortgageCalculator!$L$9,0)),MAX(MortgageCalculator!$L$8,start_rate+MortgageCalculator!$L$10*ROUNDUP((A195-MortgageCalculator!$L$6*periods_per_year)/MortgageCalculator!$L$9,0)))),start_rate))</f>
        <v/>
      </c>
      <c r="D195" s="51" t="str">
        <f t="shared" si="14"/>
        <v/>
      </c>
      <c r="E195" s="51" t="str">
        <f t="shared" si="15"/>
        <v/>
      </c>
      <c r="F195" s="51" t="str">
        <f t="shared" si="16"/>
        <v/>
      </c>
      <c r="G195" s="51" t="str">
        <f t="shared" si="17"/>
        <v/>
      </c>
    </row>
    <row r="196" spans="1:7" x14ac:dyDescent="0.2">
      <c r="A196" s="48" t="str">
        <f t="shared" ref="A196:A259" si="18">IF(G195="","",IF(OR(A195&gt;=nper,ROUND(G195,2)&lt;=0),"",A195+1))</f>
        <v/>
      </c>
      <c r="B196" s="49" t="str">
        <f t="shared" ref="B196:B259" si="19">IF(A196="","",IF(OR(periods_per_year=26,periods_per_year=52),IF(periods_per_year=26,IF(A196=1,fpdate,B195+14),IF(periods_per_year=52,IF(A196=1,fpdate,B195+7),"n/a")),IF(periods_per_year=24,DATE(YEAR(fpdate),MONTH(fpdate)+(A196-1)/2+IF(AND(DAY(fpdate)&gt;=15,MOD(A196,2)=0),1,0),IF(MOD(A196,2)=0,IF(DAY(fpdate)&gt;=15,DAY(fpdate)-14,DAY(fpdate)+14),DAY(fpdate))),IF(DAY(DATE(YEAR(fpdate),MONTH(fpdate)+A196-1,DAY(fpdate)))&lt;&gt;DAY(fpdate),DATE(YEAR(fpdate),MONTH(fpdate)+A196,0),DATE(YEAR(fpdate),MONTH(fpdate)+A196-1,DAY(fpdate))))))</f>
        <v/>
      </c>
      <c r="C196" s="50" t="str">
        <f>IF(A196="","",IF(variable,IF(A196&lt;MortgageCalculator!$L$6*periods_per_year,start_rate,IF(MortgageCalculator!$L$10&gt;=0,MIN(MortgageCalculator!$L$7,start_rate+MortgageCalculator!$L$10*ROUNDUP((A196-MortgageCalculator!$L$6*periods_per_year)/MortgageCalculator!$L$9,0)),MAX(MortgageCalculator!$L$8,start_rate+MortgageCalculator!$L$10*ROUNDUP((A196-MortgageCalculator!$L$6*periods_per_year)/MortgageCalculator!$L$9,0)))),start_rate))</f>
        <v/>
      </c>
      <c r="D196" s="51" t="str">
        <f t="shared" ref="D196:D259" si="20">IF(A196="","",ROUND((((1+C196/CP)^(CP/periods_per_year))-1)*G195,2))</f>
        <v/>
      </c>
      <c r="E196" s="51" t="str">
        <f t="shared" ref="E196:E259" si="21">IF(A196="","",IF(A196=nper,G195+D196,MIN(G195+D196,IF(C196=C195,E195,ROUND(-PMT(((1+C196/CP)^(CP/periods_per_year))-1,nper-A196+1,G195),2)))))</f>
        <v/>
      </c>
      <c r="F196" s="51" t="str">
        <f t="shared" ref="F196:F259" si="22">IF(A196="","",E196-D196)</f>
        <v/>
      </c>
      <c r="G196" s="51" t="str">
        <f t="shared" ref="G196:G259" si="23">IF(A196="","",G195-F196)</f>
        <v/>
      </c>
    </row>
    <row r="197" spans="1:7" x14ac:dyDescent="0.2">
      <c r="A197" s="48" t="str">
        <f t="shared" si="18"/>
        <v/>
      </c>
      <c r="B197" s="49" t="str">
        <f t="shared" si="19"/>
        <v/>
      </c>
      <c r="C197" s="50" t="str">
        <f>IF(A197="","",IF(variable,IF(A197&lt;MortgageCalculator!$L$6*periods_per_year,start_rate,IF(MortgageCalculator!$L$10&gt;=0,MIN(MortgageCalculator!$L$7,start_rate+MortgageCalculator!$L$10*ROUNDUP((A197-MortgageCalculator!$L$6*periods_per_year)/MortgageCalculator!$L$9,0)),MAX(MortgageCalculator!$L$8,start_rate+MortgageCalculator!$L$10*ROUNDUP((A197-MortgageCalculator!$L$6*periods_per_year)/MortgageCalculator!$L$9,0)))),start_rate))</f>
        <v/>
      </c>
      <c r="D197" s="51" t="str">
        <f t="shared" si="20"/>
        <v/>
      </c>
      <c r="E197" s="51" t="str">
        <f t="shared" si="21"/>
        <v/>
      </c>
      <c r="F197" s="51" t="str">
        <f t="shared" si="22"/>
        <v/>
      </c>
      <c r="G197" s="51" t="str">
        <f t="shared" si="23"/>
        <v/>
      </c>
    </row>
    <row r="198" spans="1:7" x14ac:dyDescent="0.2">
      <c r="A198" s="48" t="str">
        <f t="shared" si="18"/>
        <v/>
      </c>
      <c r="B198" s="49" t="str">
        <f t="shared" si="19"/>
        <v/>
      </c>
      <c r="C198" s="50" t="str">
        <f>IF(A198="","",IF(variable,IF(A198&lt;MortgageCalculator!$L$6*periods_per_year,start_rate,IF(MortgageCalculator!$L$10&gt;=0,MIN(MortgageCalculator!$L$7,start_rate+MortgageCalculator!$L$10*ROUNDUP((A198-MortgageCalculator!$L$6*periods_per_year)/MortgageCalculator!$L$9,0)),MAX(MortgageCalculator!$L$8,start_rate+MortgageCalculator!$L$10*ROUNDUP((A198-MortgageCalculator!$L$6*periods_per_year)/MortgageCalculator!$L$9,0)))),start_rate))</f>
        <v/>
      </c>
      <c r="D198" s="51" t="str">
        <f t="shared" si="20"/>
        <v/>
      </c>
      <c r="E198" s="51" t="str">
        <f t="shared" si="21"/>
        <v/>
      </c>
      <c r="F198" s="51" t="str">
        <f t="shared" si="22"/>
        <v/>
      </c>
      <c r="G198" s="51" t="str">
        <f t="shared" si="23"/>
        <v/>
      </c>
    </row>
    <row r="199" spans="1:7" x14ac:dyDescent="0.2">
      <c r="A199" s="48" t="str">
        <f t="shared" si="18"/>
        <v/>
      </c>
      <c r="B199" s="49" t="str">
        <f t="shared" si="19"/>
        <v/>
      </c>
      <c r="C199" s="50" t="str">
        <f>IF(A199="","",IF(variable,IF(A199&lt;MortgageCalculator!$L$6*periods_per_year,start_rate,IF(MortgageCalculator!$L$10&gt;=0,MIN(MortgageCalculator!$L$7,start_rate+MortgageCalculator!$L$10*ROUNDUP((A199-MortgageCalculator!$L$6*periods_per_year)/MortgageCalculator!$L$9,0)),MAX(MortgageCalculator!$L$8,start_rate+MortgageCalculator!$L$10*ROUNDUP((A199-MortgageCalculator!$L$6*periods_per_year)/MortgageCalculator!$L$9,0)))),start_rate))</f>
        <v/>
      </c>
      <c r="D199" s="51" t="str">
        <f t="shared" si="20"/>
        <v/>
      </c>
      <c r="E199" s="51" t="str">
        <f t="shared" si="21"/>
        <v/>
      </c>
      <c r="F199" s="51" t="str">
        <f t="shared" si="22"/>
        <v/>
      </c>
      <c r="G199" s="51" t="str">
        <f t="shared" si="23"/>
        <v/>
      </c>
    </row>
    <row r="200" spans="1:7" x14ac:dyDescent="0.2">
      <c r="A200" s="48" t="str">
        <f t="shared" si="18"/>
        <v/>
      </c>
      <c r="B200" s="49" t="str">
        <f t="shared" si="19"/>
        <v/>
      </c>
      <c r="C200" s="50" t="str">
        <f>IF(A200="","",IF(variable,IF(A200&lt;MortgageCalculator!$L$6*periods_per_year,start_rate,IF(MortgageCalculator!$L$10&gt;=0,MIN(MortgageCalculator!$L$7,start_rate+MortgageCalculator!$L$10*ROUNDUP((A200-MortgageCalculator!$L$6*periods_per_year)/MortgageCalculator!$L$9,0)),MAX(MortgageCalculator!$L$8,start_rate+MortgageCalculator!$L$10*ROUNDUP((A200-MortgageCalculator!$L$6*periods_per_year)/MortgageCalculator!$L$9,0)))),start_rate))</f>
        <v/>
      </c>
      <c r="D200" s="51" t="str">
        <f t="shared" si="20"/>
        <v/>
      </c>
      <c r="E200" s="51" t="str">
        <f t="shared" si="21"/>
        <v/>
      </c>
      <c r="F200" s="51" t="str">
        <f t="shared" si="22"/>
        <v/>
      </c>
      <c r="G200" s="51" t="str">
        <f t="shared" si="23"/>
        <v/>
      </c>
    </row>
    <row r="201" spans="1:7" x14ac:dyDescent="0.2">
      <c r="A201" s="48" t="str">
        <f t="shared" si="18"/>
        <v/>
      </c>
      <c r="B201" s="49" t="str">
        <f t="shared" si="19"/>
        <v/>
      </c>
      <c r="C201" s="50" t="str">
        <f>IF(A201="","",IF(variable,IF(A201&lt;MortgageCalculator!$L$6*periods_per_year,start_rate,IF(MortgageCalculator!$L$10&gt;=0,MIN(MortgageCalculator!$L$7,start_rate+MortgageCalculator!$L$10*ROUNDUP((A201-MortgageCalculator!$L$6*periods_per_year)/MortgageCalculator!$L$9,0)),MAX(MortgageCalculator!$L$8,start_rate+MortgageCalculator!$L$10*ROUNDUP((A201-MortgageCalculator!$L$6*periods_per_year)/MortgageCalculator!$L$9,0)))),start_rate))</f>
        <v/>
      </c>
      <c r="D201" s="51" t="str">
        <f t="shared" si="20"/>
        <v/>
      </c>
      <c r="E201" s="51" t="str">
        <f t="shared" si="21"/>
        <v/>
      </c>
      <c r="F201" s="51" t="str">
        <f t="shared" si="22"/>
        <v/>
      </c>
      <c r="G201" s="51" t="str">
        <f t="shared" si="23"/>
        <v/>
      </c>
    </row>
    <row r="202" spans="1:7" x14ac:dyDescent="0.2">
      <c r="A202" s="48" t="str">
        <f t="shared" si="18"/>
        <v/>
      </c>
      <c r="B202" s="49" t="str">
        <f t="shared" si="19"/>
        <v/>
      </c>
      <c r="C202" s="50" t="str">
        <f>IF(A202="","",IF(variable,IF(A202&lt;MortgageCalculator!$L$6*periods_per_year,start_rate,IF(MortgageCalculator!$L$10&gt;=0,MIN(MortgageCalculator!$L$7,start_rate+MortgageCalculator!$L$10*ROUNDUP((A202-MortgageCalculator!$L$6*periods_per_year)/MortgageCalculator!$L$9,0)),MAX(MortgageCalculator!$L$8,start_rate+MortgageCalculator!$L$10*ROUNDUP((A202-MortgageCalculator!$L$6*periods_per_year)/MortgageCalculator!$L$9,0)))),start_rate))</f>
        <v/>
      </c>
      <c r="D202" s="51" t="str">
        <f t="shared" si="20"/>
        <v/>
      </c>
      <c r="E202" s="51" t="str">
        <f t="shared" si="21"/>
        <v/>
      </c>
      <c r="F202" s="51" t="str">
        <f t="shared" si="22"/>
        <v/>
      </c>
      <c r="G202" s="51" t="str">
        <f t="shared" si="23"/>
        <v/>
      </c>
    </row>
    <row r="203" spans="1:7" x14ac:dyDescent="0.2">
      <c r="A203" s="48" t="str">
        <f t="shared" si="18"/>
        <v/>
      </c>
      <c r="B203" s="49" t="str">
        <f t="shared" si="19"/>
        <v/>
      </c>
      <c r="C203" s="50" t="str">
        <f>IF(A203="","",IF(variable,IF(A203&lt;MortgageCalculator!$L$6*periods_per_year,start_rate,IF(MortgageCalculator!$L$10&gt;=0,MIN(MortgageCalculator!$L$7,start_rate+MortgageCalculator!$L$10*ROUNDUP((A203-MortgageCalculator!$L$6*periods_per_year)/MortgageCalculator!$L$9,0)),MAX(MortgageCalculator!$L$8,start_rate+MortgageCalculator!$L$10*ROUNDUP((A203-MortgageCalculator!$L$6*periods_per_year)/MortgageCalculator!$L$9,0)))),start_rate))</f>
        <v/>
      </c>
      <c r="D203" s="51" t="str">
        <f t="shared" si="20"/>
        <v/>
      </c>
      <c r="E203" s="51" t="str">
        <f t="shared" si="21"/>
        <v/>
      </c>
      <c r="F203" s="51" t="str">
        <f t="shared" si="22"/>
        <v/>
      </c>
      <c r="G203" s="51" t="str">
        <f t="shared" si="23"/>
        <v/>
      </c>
    </row>
    <row r="204" spans="1:7" x14ac:dyDescent="0.2">
      <c r="A204" s="48" t="str">
        <f t="shared" si="18"/>
        <v/>
      </c>
      <c r="B204" s="49" t="str">
        <f t="shared" si="19"/>
        <v/>
      </c>
      <c r="C204" s="50" t="str">
        <f>IF(A204="","",IF(variable,IF(A204&lt;MortgageCalculator!$L$6*periods_per_year,start_rate,IF(MortgageCalculator!$L$10&gt;=0,MIN(MortgageCalculator!$L$7,start_rate+MortgageCalculator!$L$10*ROUNDUP((A204-MortgageCalculator!$L$6*periods_per_year)/MortgageCalculator!$L$9,0)),MAX(MortgageCalculator!$L$8,start_rate+MortgageCalculator!$L$10*ROUNDUP((A204-MortgageCalculator!$L$6*periods_per_year)/MortgageCalculator!$L$9,0)))),start_rate))</f>
        <v/>
      </c>
      <c r="D204" s="51" t="str">
        <f t="shared" si="20"/>
        <v/>
      </c>
      <c r="E204" s="51" t="str">
        <f t="shared" si="21"/>
        <v/>
      </c>
      <c r="F204" s="51" t="str">
        <f t="shared" si="22"/>
        <v/>
      </c>
      <c r="G204" s="51" t="str">
        <f t="shared" si="23"/>
        <v/>
      </c>
    </row>
    <row r="205" spans="1:7" x14ac:dyDescent="0.2">
      <c r="A205" s="48" t="str">
        <f t="shared" si="18"/>
        <v/>
      </c>
      <c r="B205" s="49" t="str">
        <f t="shared" si="19"/>
        <v/>
      </c>
      <c r="C205" s="50" t="str">
        <f>IF(A205="","",IF(variable,IF(A205&lt;MortgageCalculator!$L$6*periods_per_year,start_rate,IF(MortgageCalculator!$L$10&gt;=0,MIN(MortgageCalculator!$L$7,start_rate+MortgageCalculator!$L$10*ROUNDUP((A205-MortgageCalculator!$L$6*periods_per_year)/MortgageCalculator!$L$9,0)),MAX(MortgageCalculator!$L$8,start_rate+MortgageCalculator!$L$10*ROUNDUP((A205-MortgageCalculator!$L$6*periods_per_year)/MortgageCalculator!$L$9,0)))),start_rate))</f>
        <v/>
      </c>
      <c r="D205" s="51" t="str">
        <f t="shared" si="20"/>
        <v/>
      </c>
      <c r="E205" s="51" t="str">
        <f t="shared" si="21"/>
        <v/>
      </c>
      <c r="F205" s="51" t="str">
        <f t="shared" si="22"/>
        <v/>
      </c>
      <c r="G205" s="51" t="str">
        <f t="shared" si="23"/>
        <v/>
      </c>
    </row>
    <row r="206" spans="1:7" x14ac:dyDescent="0.2">
      <c r="A206" s="48" t="str">
        <f t="shared" si="18"/>
        <v/>
      </c>
      <c r="B206" s="49" t="str">
        <f t="shared" si="19"/>
        <v/>
      </c>
      <c r="C206" s="50" t="str">
        <f>IF(A206="","",IF(variable,IF(A206&lt;MortgageCalculator!$L$6*periods_per_year,start_rate,IF(MortgageCalculator!$L$10&gt;=0,MIN(MortgageCalculator!$L$7,start_rate+MortgageCalculator!$L$10*ROUNDUP((A206-MortgageCalculator!$L$6*periods_per_year)/MortgageCalculator!$L$9,0)),MAX(MortgageCalculator!$L$8,start_rate+MortgageCalculator!$L$10*ROUNDUP((A206-MortgageCalculator!$L$6*periods_per_year)/MortgageCalculator!$L$9,0)))),start_rate))</f>
        <v/>
      </c>
      <c r="D206" s="51" t="str">
        <f t="shared" si="20"/>
        <v/>
      </c>
      <c r="E206" s="51" t="str">
        <f t="shared" si="21"/>
        <v/>
      </c>
      <c r="F206" s="51" t="str">
        <f t="shared" si="22"/>
        <v/>
      </c>
      <c r="G206" s="51" t="str">
        <f t="shared" si="23"/>
        <v/>
      </c>
    </row>
    <row r="207" spans="1:7" x14ac:dyDescent="0.2">
      <c r="A207" s="48" t="str">
        <f t="shared" si="18"/>
        <v/>
      </c>
      <c r="B207" s="49" t="str">
        <f t="shared" si="19"/>
        <v/>
      </c>
      <c r="C207" s="50" t="str">
        <f>IF(A207="","",IF(variable,IF(A207&lt;MortgageCalculator!$L$6*periods_per_year,start_rate,IF(MortgageCalculator!$L$10&gt;=0,MIN(MortgageCalculator!$L$7,start_rate+MortgageCalculator!$L$10*ROUNDUP((A207-MortgageCalculator!$L$6*periods_per_year)/MortgageCalculator!$L$9,0)),MAX(MortgageCalculator!$L$8,start_rate+MortgageCalculator!$L$10*ROUNDUP((A207-MortgageCalculator!$L$6*periods_per_year)/MortgageCalculator!$L$9,0)))),start_rate))</f>
        <v/>
      </c>
      <c r="D207" s="51" t="str">
        <f t="shared" si="20"/>
        <v/>
      </c>
      <c r="E207" s="51" t="str">
        <f t="shared" si="21"/>
        <v/>
      </c>
      <c r="F207" s="51" t="str">
        <f t="shared" si="22"/>
        <v/>
      </c>
      <c r="G207" s="51" t="str">
        <f t="shared" si="23"/>
        <v/>
      </c>
    </row>
    <row r="208" spans="1:7" x14ac:dyDescent="0.2">
      <c r="A208" s="48" t="str">
        <f t="shared" si="18"/>
        <v/>
      </c>
      <c r="B208" s="49" t="str">
        <f t="shared" si="19"/>
        <v/>
      </c>
      <c r="C208" s="50" t="str">
        <f>IF(A208="","",IF(variable,IF(A208&lt;MortgageCalculator!$L$6*periods_per_year,start_rate,IF(MortgageCalculator!$L$10&gt;=0,MIN(MortgageCalculator!$L$7,start_rate+MortgageCalculator!$L$10*ROUNDUP((A208-MortgageCalculator!$L$6*periods_per_year)/MortgageCalculator!$L$9,0)),MAX(MortgageCalculator!$L$8,start_rate+MortgageCalculator!$L$10*ROUNDUP((A208-MortgageCalculator!$L$6*periods_per_year)/MortgageCalculator!$L$9,0)))),start_rate))</f>
        <v/>
      </c>
      <c r="D208" s="51" t="str">
        <f t="shared" si="20"/>
        <v/>
      </c>
      <c r="E208" s="51" t="str">
        <f t="shared" si="21"/>
        <v/>
      </c>
      <c r="F208" s="51" t="str">
        <f t="shared" si="22"/>
        <v/>
      </c>
      <c r="G208" s="51" t="str">
        <f t="shared" si="23"/>
        <v/>
      </c>
    </row>
    <row r="209" spans="1:7" x14ac:dyDescent="0.2">
      <c r="A209" s="48" t="str">
        <f t="shared" si="18"/>
        <v/>
      </c>
      <c r="B209" s="49" t="str">
        <f t="shared" si="19"/>
        <v/>
      </c>
      <c r="C209" s="50" t="str">
        <f>IF(A209="","",IF(variable,IF(A209&lt;MortgageCalculator!$L$6*periods_per_year,start_rate,IF(MortgageCalculator!$L$10&gt;=0,MIN(MortgageCalculator!$L$7,start_rate+MortgageCalculator!$L$10*ROUNDUP((A209-MortgageCalculator!$L$6*periods_per_year)/MortgageCalculator!$L$9,0)),MAX(MortgageCalculator!$L$8,start_rate+MortgageCalculator!$L$10*ROUNDUP((A209-MortgageCalculator!$L$6*periods_per_year)/MortgageCalculator!$L$9,0)))),start_rate))</f>
        <v/>
      </c>
      <c r="D209" s="51" t="str">
        <f t="shared" si="20"/>
        <v/>
      </c>
      <c r="E209" s="51" t="str">
        <f t="shared" si="21"/>
        <v/>
      </c>
      <c r="F209" s="51" t="str">
        <f t="shared" si="22"/>
        <v/>
      </c>
      <c r="G209" s="51" t="str">
        <f t="shared" si="23"/>
        <v/>
      </c>
    </row>
    <row r="210" spans="1:7" x14ac:dyDescent="0.2">
      <c r="A210" s="48" t="str">
        <f t="shared" si="18"/>
        <v/>
      </c>
      <c r="B210" s="49" t="str">
        <f t="shared" si="19"/>
        <v/>
      </c>
      <c r="C210" s="50" t="str">
        <f>IF(A210="","",IF(variable,IF(A210&lt;MortgageCalculator!$L$6*periods_per_year,start_rate,IF(MortgageCalculator!$L$10&gt;=0,MIN(MortgageCalculator!$L$7,start_rate+MortgageCalculator!$L$10*ROUNDUP((A210-MortgageCalculator!$L$6*periods_per_year)/MortgageCalculator!$L$9,0)),MAX(MortgageCalculator!$L$8,start_rate+MortgageCalculator!$L$10*ROUNDUP((A210-MortgageCalculator!$L$6*periods_per_year)/MortgageCalculator!$L$9,0)))),start_rate))</f>
        <v/>
      </c>
      <c r="D210" s="51" t="str">
        <f t="shared" si="20"/>
        <v/>
      </c>
      <c r="E210" s="51" t="str">
        <f t="shared" si="21"/>
        <v/>
      </c>
      <c r="F210" s="51" t="str">
        <f t="shared" si="22"/>
        <v/>
      </c>
      <c r="G210" s="51" t="str">
        <f t="shared" si="23"/>
        <v/>
      </c>
    </row>
    <row r="211" spans="1:7" x14ac:dyDescent="0.2">
      <c r="A211" s="48" t="str">
        <f t="shared" si="18"/>
        <v/>
      </c>
      <c r="B211" s="49" t="str">
        <f t="shared" si="19"/>
        <v/>
      </c>
      <c r="C211" s="50" t="str">
        <f>IF(A211="","",IF(variable,IF(A211&lt;MortgageCalculator!$L$6*periods_per_year,start_rate,IF(MortgageCalculator!$L$10&gt;=0,MIN(MortgageCalculator!$L$7,start_rate+MortgageCalculator!$L$10*ROUNDUP((A211-MortgageCalculator!$L$6*periods_per_year)/MortgageCalculator!$L$9,0)),MAX(MortgageCalculator!$L$8,start_rate+MortgageCalculator!$L$10*ROUNDUP((A211-MortgageCalculator!$L$6*periods_per_year)/MortgageCalculator!$L$9,0)))),start_rate))</f>
        <v/>
      </c>
      <c r="D211" s="51" t="str">
        <f t="shared" si="20"/>
        <v/>
      </c>
      <c r="E211" s="51" t="str">
        <f t="shared" si="21"/>
        <v/>
      </c>
      <c r="F211" s="51" t="str">
        <f t="shared" si="22"/>
        <v/>
      </c>
      <c r="G211" s="51" t="str">
        <f t="shared" si="23"/>
        <v/>
      </c>
    </row>
    <row r="212" spans="1:7" x14ac:dyDescent="0.2">
      <c r="A212" s="48" t="str">
        <f t="shared" si="18"/>
        <v/>
      </c>
      <c r="B212" s="49" t="str">
        <f t="shared" si="19"/>
        <v/>
      </c>
      <c r="C212" s="50" t="str">
        <f>IF(A212="","",IF(variable,IF(A212&lt;MortgageCalculator!$L$6*periods_per_year,start_rate,IF(MortgageCalculator!$L$10&gt;=0,MIN(MortgageCalculator!$L$7,start_rate+MortgageCalculator!$L$10*ROUNDUP((A212-MortgageCalculator!$L$6*periods_per_year)/MortgageCalculator!$L$9,0)),MAX(MortgageCalculator!$L$8,start_rate+MortgageCalculator!$L$10*ROUNDUP((A212-MortgageCalculator!$L$6*periods_per_year)/MortgageCalculator!$L$9,0)))),start_rate))</f>
        <v/>
      </c>
      <c r="D212" s="51" t="str">
        <f t="shared" si="20"/>
        <v/>
      </c>
      <c r="E212" s="51" t="str">
        <f t="shared" si="21"/>
        <v/>
      </c>
      <c r="F212" s="51" t="str">
        <f t="shared" si="22"/>
        <v/>
      </c>
      <c r="G212" s="51" t="str">
        <f t="shared" si="23"/>
        <v/>
      </c>
    </row>
    <row r="213" spans="1:7" x14ac:dyDescent="0.2">
      <c r="A213" s="48" t="str">
        <f t="shared" si="18"/>
        <v/>
      </c>
      <c r="B213" s="49" t="str">
        <f t="shared" si="19"/>
        <v/>
      </c>
      <c r="C213" s="50" t="str">
        <f>IF(A213="","",IF(variable,IF(A213&lt;MortgageCalculator!$L$6*periods_per_year,start_rate,IF(MortgageCalculator!$L$10&gt;=0,MIN(MortgageCalculator!$L$7,start_rate+MortgageCalculator!$L$10*ROUNDUP((A213-MortgageCalculator!$L$6*periods_per_year)/MortgageCalculator!$L$9,0)),MAX(MortgageCalculator!$L$8,start_rate+MortgageCalculator!$L$10*ROUNDUP((A213-MortgageCalculator!$L$6*periods_per_year)/MortgageCalculator!$L$9,0)))),start_rate))</f>
        <v/>
      </c>
      <c r="D213" s="51" t="str">
        <f t="shared" si="20"/>
        <v/>
      </c>
      <c r="E213" s="51" t="str">
        <f t="shared" si="21"/>
        <v/>
      </c>
      <c r="F213" s="51" t="str">
        <f t="shared" si="22"/>
        <v/>
      </c>
      <c r="G213" s="51" t="str">
        <f t="shared" si="23"/>
        <v/>
      </c>
    </row>
    <row r="214" spans="1:7" x14ac:dyDescent="0.2">
      <c r="A214" s="48" t="str">
        <f t="shared" si="18"/>
        <v/>
      </c>
      <c r="B214" s="49" t="str">
        <f t="shared" si="19"/>
        <v/>
      </c>
      <c r="C214" s="50" t="str">
        <f>IF(A214="","",IF(variable,IF(A214&lt;MortgageCalculator!$L$6*periods_per_year,start_rate,IF(MortgageCalculator!$L$10&gt;=0,MIN(MortgageCalculator!$L$7,start_rate+MortgageCalculator!$L$10*ROUNDUP((A214-MortgageCalculator!$L$6*periods_per_year)/MortgageCalculator!$L$9,0)),MAX(MortgageCalculator!$L$8,start_rate+MortgageCalculator!$L$10*ROUNDUP((A214-MortgageCalculator!$L$6*periods_per_year)/MortgageCalculator!$L$9,0)))),start_rate))</f>
        <v/>
      </c>
      <c r="D214" s="51" t="str">
        <f t="shared" si="20"/>
        <v/>
      </c>
      <c r="E214" s="51" t="str">
        <f t="shared" si="21"/>
        <v/>
      </c>
      <c r="F214" s="51" t="str">
        <f t="shared" si="22"/>
        <v/>
      </c>
      <c r="G214" s="51" t="str">
        <f t="shared" si="23"/>
        <v/>
      </c>
    </row>
    <row r="215" spans="1:7" x14ac:dyDescent="0.2">
      <c r="A215" s="48" t="str">
        <f t="shared" si="18"/>
        <v/>
      </c>
      <c r="B215" s="49" t="str">
        <f t="shared" si="19"/>
        <v/>
      </c>
      <c r="C215" s="50" t="str">
        <f>IF(A215="","",IF(variable,IF(A215&lt;MortgageCalculator!$L$6*periods_per_year,start_rate,IF(MortgageCalculator!$L$10&gt;=0,MIN(MortgageCalculator!$L$7,start_rate+MortgageCalculator!$L$10*ROUNDUP((A215-MortgageCalculator!$L$6*periods_per_year)/MortgageCalculator!$L$9,0)),MAX(MortgageCalculator!$L$8,start_rate+MortgageCalculator!$L$10*ROUNDUP((A215-MortgageCalculator!$L$6*periods_per_year)/MortgageCalculator!$L$9,0)))),start_rate))</f>
        <v/>
      </c>
      <c r="D215" s="51" t="str">
        <f t="shared" si="20"/>
        <v/>
      </c>
      <c r="E215" s="51" t="str">
        <f t="shared" si="21"/>
        <v/>
      </c>
      <c r="F215" s="51" t="str">
        <f t="shared" si="22"/>
        <v/>
      </c>
      <c r="G215" s="51" t="str">
        <f t="shared" si="23"/>
        <v/>
      </c>
    </row>
    <row r="216" spans="1:7" x14ac:dyDescent="0.2">
      <c r="A216" s="48" t="str">
        <f t="shared" si="18"/>
        <v/>
      </c>
      <c r="B216" s="49" t="str">
        <f t="shared" si="19"/>
        <v/>
      </c>
      <c r="C216" s="50" t="str">
        <f>IF(A216="","",IF(variable,IF(A216&lt;MortgageCalculator!$L$6*periods_per_year,start_rate,IF(MortgageCalculator!$L$10&gt;=0,MIN(MortgageCalculator!$L$7,start_rate+MortgageCalculator!$L$10*ROUNDUP((A216-MortgageCalculator!$L$6*periods_per_year)/MortgageCalculator!$L$9,0)),MAX(MortgageCalculator!$L$8,start_rate+MortgageCalculator!$L$10*ROUNDUP((A216-MortgageCalculator!$L$6*periods_per_year)/MortgageCalculator!$L$9,0)))),start_rate))</f>
        <v/>
      </c>
      <c r="D216" s="51" t="str">
        <f t="shared" si="20"/>
        <v/>
      </c>
      <c r="E216" s="51" t="str">
        <f t="shared" si="21"/>
        <v/>
      </c>
      <c r="F216" s="51" t="str">
        <f t="shared" si="22"/>
        <v/>
      </c>
      <c r="G216" s="51" t="str">
        <f t="shared" si="23"/>
        <v/>
      </c>
    </row>
    <row r="217" spans="1:7" x14ac:dyDescent="0.2">
      <c r="A217" s="48" t="str">
        <f t="shared" si="18"/>
        <v/>
      </c>
      <c r="B217" s="49" t="str">
        <f t="shared" si="19"/>
        <v/>
      </c>
      <c r="C217" s="50" t="str">
        <f>IF(A217="","",IF(variable,IF(A217&lt;MortgageCalculator!$L$6*periods_per_year,start_rate,IF(MortgageCalculator!$L$10&gt;=0,MIN(MortgageCalculator!$L$7,start_rate+MortgageCalculator!$L$10*ROUNDUP((A217-MortgageCalculator!$L$6*periods_per_year)/MortgageCalculator!$L$9,0)),MAX(MortgageCalculator!$L$8,start_rate+MortgageCalculator!$L$10*ROUNDUP((A217-MortgageCalculator!$L$6*periods_per_year)/MortgageCalculator!$L$9,0)))),start_rate))</f>
        <v/>
      </c>
      <c r="D217" s="51" t="str">
        <f t="shared" si="20"/>
        <v/>
      </c>
      <c r="E217" s="51" t="str">
        <f t="shared" si="21"/>
        <v/>
      </c>
      <c r="F217" s="51" t="str">
        <f t="shared" si="22"/>
        <v/>
      </c>
      <c r="G217" s="51" t="str">
        <f t="shared" si="23"/>
        <v/>
      </c>
    </row>
    <row r="218" spans="1:7" x14ac:dyDescent="0.2">
      <c r="A218" s="48" t="str">
        <f t="shared" si="18"/>
        <v/>
      </c>
      <c r="B218" s="49" t="str">
        <f t="shared" si="19"/>
        <v/>
      </c>
      <c r="C218" s="50" t="str">
        <f>IF(A218="","",IF(variable,IF(A218&lt;MortgageCalculator!$L$6*periods_per_year,start_rate,IF(MortgageCalculator!$L$10&gt;=0,MIN(MortgageCalculator!$L$7,start_rate+MortgageCalculator!$L$10*ROUNDUP((A218-MortgageCalculator!$L$6*periods_per_year)/MortgageCalculator!$L$9,0)),MAX(MortgageCalculator!$L$8,start_rate+MortgageCalculator!$L$10*ROUNDUP((A218-MortgageCalculator!$L$6*periods_per_year)/MortgageCalculator!$L$9,0)))),start_rate))</f>
        <v/>
      </c>
      <c r="D218" s="51" t="str">
        <f t="shared" si="20"/>
        <v/>
      </c>
      <c r="E218" s="51" t="str">
        <f t="shared" si="21"/>
        <v/>
      </c>
      <c r="F218" s="51" t="str">
        <f t="shared" si="22"/>
        <v/>
      </c>
      <c r="G218" s="51" t="str">
        <f t="shared" si="23"/>
        <v/>
      </c>
    </row>
    <row r="219" spans="1:7" x14ac:dyDescent="0.2">
      <c r="A219" s="48" t="str">
        <f t="shared" si="18"/>
        <v/>
      </c>
      <c r="B219" s="49" t="str">
        <f t="shared" si="19"/>
        <v/>
      </c>
      <c r="C219" s="50" t="str">
        <f>IF(A219="","",IF(variable,IF(A219&lt;MortgageCalculator!$L$6*periods_per_year,start_rate,IF(MortgageCalculator!$L$10&gt;=0,MIN(MortgageCalculator!$L$7,start_rate+MortgageCalculator!$L$10*ROUNDUP((A219-MortgageCalculator!$L$6*periods_per_year)/MortgageCalculator!$L$9,0)),MAX(MortgageCalculator!$L$8,start_rate+MortgageCalculator!$L$10*ROUNDUP((A219-MortgageCalculator!$L$6*periods_per_year)/MortgageCalculator!$L$9,0)))),start_rate))</f>
        <v/>
      </c>
      <c r="D219" s="51" t="str">
        <f t="shared" si="20"/>
        <v/>
      </c>
      <c r="E219" s="51" t="str">
        <f t="shared" si="21"/>
        <v/>
      </c>
      <c r="F219" s="51" t="str">
        <f t="shared" si="22"/>
        <v/>
      </c>
      <c r="G219" s="51" t="str">
        <f t="shared" si="23"/>
        <v/>
      </c>
    </row>
    <row r="220" spans="1:7" x14ac:dyDescent="0.2">
      <c r="A220" s="48" t="str">
        <f t="shared" si="18"/>
        <v/>
      </c>
      <c r="B220" s="49" t="str">
        <f t="shared" si="19"/>
        <v/>
      </c>
      <c r="C220" s="50" t="str">
        <f>IF(A220="","",IF(variable,IF(A220&lt;MortgageCalculator!$L$6*periods_per_year,start_rate,IF(MortgageCalculator!$L$10&gt;=0,MIN(MortgageCalculator!$L$7,start_rate+MortgageCalculator!$L$10*ROUNDUP((A220-MortgageCalculator!$L$6*periods_per_year)/MortgageCalculator!$L$9,0)),MAX(MortgageCalculator!$L$8,start_rate+MortgageCalculator!$L$10*ROUNDUP((A220-MortgageCalculator!$L$6*periods_per_year)/MortgageCalculator!$L$9,0)))),start_rate))</f>
        <v/>
      </c>
      <c r="D220" s="51" t="str">
        <f t="shared" si="20"/>
        <v/>
      </c>
      <c r="E220" s="51" t="str">
        <f t="shared" si="21"/>
        <v/>
      </c>
      <c r="F220" s="51" t="str">
        <f t="shared" si="22"/>
        <v/>
      </c>
      <c r="G220" s="51" t="str">
        <f t="shared" si="23"/>
        <v/>
      </c>
    </row>
    <row r="221" spans="1:7" x14ac:dyDescent="0.2">
      <c r="A221" s="48" t="str">
        <f t="shared" si="18"/>
        <v/>
      </c>
      <c r="B221" s="49" t="str">
        <f t="shared" si="19"/>
        <v/>
      </c>
      <c r="C221" s="50" t="str">
        <f>IF(A221="","",IF(variable,IF(A221&lt;MortgageCalculator!$L$6*periods_per_year,start_rate,IF(MortgageCalculator!$L$10&gt;=0,MIN(MortgageCalculator!$L$7,start_rate+MortgageCalculator!$L$10*ROUNDUP((A221-MortgageCalculator!$L$6*periods_per_year)/MortgageCalculator!$L$9,0)),MAX(MortgageCalculator!$L$8,start_rate+MortgageCalculator!$L$10*ROUNDUP((A221-MortgageCalculator!$L$6*periods_per_year)/MortgageCalculator!$L$9,0)))),start_rate))</f>
        <v/>
      </c>
      <c r="D221" s="51" t="str">
        <f t="shared" si="20"/>
        <v/>
      </c>
      <c r="E221" s="51" t="str">
        <f t="shared" si="21"/>
        <v/>
      </c>
      <c r="F221" s="51" t="str">
        <f t="shared" si="22"/>
        <v/>
      </c>
      <c r="G221" s="51" t="str">
        <f t="shared" si="23"/>
        <v/>
      </c>
    </row>
    <row r="222" spans="1:7" x14ac:dyDescent="0.2">
      <c r="A222" s="48" t="str">
        <f t="shared" si="18"/>
        <v/>
      </c>
      <c r="B222" s="49" t="str">
        <f t="shared" si="19"/>
        <v/>
      </c>
      <c r="C222" s="50" t="str">
        <f>IF(A222="","",IF(variable,IF(A222&lt;MortgageCalculator!$L$6*periods_per_year,start_rate,IF(MortgageCalculator!$L$10&gt;=0,MIN(MortgageCalculator!$L$7,start_rate+MortgageCalculator!$L$10*ROUNDUP((A222-MortgageCalculator!$L$6*periods_per_year)/MortgageCalculator!$L$9,0)),MAX(MortgageCalculator!$L$8,start_rate+MortgageCalculator!$L$10*ROUNDUP((A222-MortgageCalculator!$L$6*periods_per_year)/MortgageCalculator!$L$9,0)))),start_rate))</f>
        <v/>
      </c>
      <c r="D222" s="51" t="str">
        <f t="shared" si="20"/>
        <v/>
      </c>
      <c r="E222" s="51" t="str">
        <f t="shared" si="21"/>
        <v/>
      </c>
      <c r="F222" s="51" t="str">
        <f t="shared" si="22"/>
        <v/>
      </c>
      <c r="G222" s="51" t="str">
        <f t="shared" si="23"/>
        <v/>
      </c>
    </row>
    <row r="223" spans="1:7" x14ac:dyDescent="0.2">
      <c r="A223" s="48" t="str">
        <f t="shared" si="18"/>
        <v/>
      </c>
      <c r="B223" s="49" t="str">
        <f t="shared" si="19"/>
        <v/>
      </c>
      <c r="C223" s="50" t="str">
        <f>IF(A223="","",IF(variable,IF(A223&lt;MortgageCalculator!$L$6*periods_per_year,start_rate,IF(MortgageCalculator!$L$10&gt;=0,MIN(MortgageCalculator!$L$7,start_rate+MortgageCalculator!$L$10*ROUNDUP((A223-MortgageCalculator!$L$6*periods_per_year)/MortgageCalculator!$L$9,0)),MAX(MortgageCalculator!$L$8,start_rate+MortgageCalculator!$L$10*ROUNDUP((A223-MortgageCalculator!$L$6*periods_per_year)/MortgageCalculator!$L$9,0)))),start_rate))</f>
        <v/>
      </c>
      <c r="D223" s="51" t="str">
        <f t="shared" si="20"/>
        <v/>
      </c>
      <c r="E223" s="51" t="str">
        <f t="shared" si="21"/>
        <v/>
      </c>
      <c r="F223" s="51" t="str">
        <f t="shared" si="22"/>
        <v/>
      </c>
      <c r="G223" s="51" t="str">
        <f t="shared" si="23"/>
        <v/>
      </c>
    </row>
    <row r="224" spans="1:7" x14ac:dyDescent="0.2">
      <c r="A224" s="48" t="str">
        <f t="shared" si="18"/>
        <v/>
      </c>
      <c r="B224" s="49" t="str">
        <f t="shared" si="19"/>
        <v/>
      </c>
      <c r="C224" s="50" t="str">
        <f>IF(A224="","",IF(variable,IF(A224&lt;MortgageCalculator!$L$6*periods_per_year,start_rate,IF(MortgageCalculator!$L$10&gt;=0,MIN(MortgageCalculator!$L$7,start_rate+MortgageCalculator!$L$10*ROUNDUP((A224-MortgageCalculator!$L$6*periods_per_year)/MortgageCalculator!$L$9,0)),MAX(MortgageCalculator!$L$8,start_rate+MortgageCalculator!$L$10*ROUNDUP((A224-MortgageCalculator!$L$6*periods_per_year)/MortgageCalculator!$L$9,0)))),start_rate))</f>
        <v/>
      </c>
      <c r="D224" s="51" t="str">
        <f t="shared" si="20"/>
        <v/>
      </c>
      <c r="E224" s="51" t="str">
        <f t="shared" si="21"/>
        <v/>
      </c>
      <c r="F224" s="51" t="str">
        <f t="shared" si="22"/>
        <v/>
      </c>
      <c r="G224" s="51" t="str">
        <f t="shared" si="23"/>
        <v/>
      </c>
    </row>
    <row r="225" spans="1:7" x14ac:dyDescent="0.2">
      <c r="A225" s="48" t="str">
        <f t="shared" si="18"/>
        <v/>
      </c>
      <c r="B225" s="49" t="str">
        <f t="shared" si="19"/>
        <v/>
      </c>
      <c r="C225" s="50" t="str">
        <f>IF(A225="","",IF(variable,IF(A225&lt;MortgageCalculator!$L$6*periods_per_year,start_rate,IF(MortgageCalculator!$L$10&gt;=0,MIN(MortgageCalculator!$L$7,start_rate+MortgageCalculator!$L$10*ROUNDUP((A225-MortgageCalculator!$L$6*periods_per_year)/MortgageCalculator!$L$9,0)),MAX(MortgageCalculator!$L$8,start_rate+MortgageCalculator!$L$10*ROUNDUP((A225-MortgageCalculator!$L$6*periods_per_year)/MortgageCalculator!$L$9,0)))),start_rate))</f>
        <v/>
      </c>
      <c r="D225" s="51" t="str">
        <f t="shared" si="20"/>
        <v/>
      </c>
      <c r="E225" s="51" t="str">
        <f t="shared" si="21"/>
        <v/>
      </c>
      <c r="F225" s="51" t="str">
        <f t="shared" si="22"/>
        <v/>
      </c>
      <c r="G225" s="51" t="str">
        <f t="shared" si="23"/>
        <v/>
      </c>
    </row>
    <row r="226" spans="1:7" x14ac:dyDescent="0.2">
      <c r="A226" s="48" t="str">
        <f t="shared" si="18"/>
        <v/>
      </c>
      <c r="B226" s="49" t="str">
        <f t="shared" si="19"/>
        <v/>
      </c>
      <c r="C226" s="50" t="str">
        <f>IF(A226="","",IF(variable,IF(A226&lt;MortgageCalculator!$L$6*periods_per_year,start_rate,IF(MortgageCalculator!$L$10&gt;=0,MIN(MortgageCalculator!$L$7,start_rate+MortgageCalculator!$L$10*ROUNDUP((A226-MortgageCalculator!$L$6*periods_per_year)/MortgageCalculator!$L$9,0)),MAX(MortgageCalculator!$L$8,start_rate+MortgageCalculator!$L$10*ROUNDUP((A226-MortgageCalculator!$L$6*periods_per_year)/MortgageCalculator!$L$9,0)))),start_rate))</f>
        <v/>
      </c>
      <c r="D226" s="51" t="str">
        <f t="shared" si="20"/>
        <v/>
      </c>
      <c r="E226" s="51" t="str">
        <f t="shared" si="21"/>
        <v/>
      </c>
      <c r="F226" s="51" t="str">
        <f t="shared" si="22"/>
        <v/>
      </c>
      <c r="G226" s="51" t="str">
        <f t="shared" si="23"/>
        <v/>
      </c>
    </row>
    <row r="227" spans="1:7" x14ac:dyDescent="0.2">
      <c r="A227" s="48" t="str">
        <f t="shared" si="18"/>
        <v/>
      </c>
      <c r="B227" s="49" t="str">
        <f t="shared" si="19"/>
        <v/>
      </c>
      <c r="C227" s="50" t="str">
        <f>IF(A227="","",IF(variable,IF(A227&lt;MortgageCalculator!$L$6*periods_per_year,start_rate,IF(MortgageCalculator!$L$10&gt;=0,MIN(MortgageCalculator!$L$7,start_rate+MortgageCalculator!$L$10*ROUNDUP((A227-MortgageCalculator!$L$6*periods_per_year)/MortgageCalculator!$L$9,0)),MAX(MortgageCalculator!$L$8,start_rate+MortgageCalculator!$L$10*ROUNDUP((A227-MortgageCalculator!$L$6*periods_per_year)/MortgageCalculator!$L$9,0)))),start_rate))</f>
        <v/>
      </c>
      <c r="D227" s="51" t="str">
        <f t="shared" si="20"/>
        <v/>
      </c>
      <c r="E227" s="51" t="str">
        <f t="shared" si="21"/>
        <v/>
      </c>
      <c r="F227" s="51" t="str">
        <f t="shared" si="22"/>
        <v/>
      </c>
      <c r="G227" s="51" t="str">
        <f t="shared" si="23"/>
        <v/>
      </c>
    </row>
    <row r="228" spans="1:7" x14ac:dyDescent="0.2">
      <c r="A228" s="48" t="str">
        <f t="shared" si="18"/>
        <v/>
      </c>
      <c r="B228" s="49" t="str">
        <f t="shared" si="19"/>
        <v/>
      </c>
      <c r="C228" s="50" t="str">
        <f>IF(A228="","",IF(variable,IF(A228&lt;MortgageCalculator!$L$6*periods_per_year,start_rate,IF(MortgageCalculator!$L$10&gt;=0,MIN(MortgageCalculator!$L$7,start_rate+MortgageCalculator!$L$10*ROUNDUP((A228-MortgageCalculator!$L$6*periods_per_year)/MortgageCalculator!$L$9,0)),MAX(MortgageCalculator!$L$8,start_rate+MortgageCalculator!$L$10*ROUNDUP((A228-MortgageCalculator!$L$6*periods_per_year)/MortgageCalculator!$L$9,0)))),start_rate))</f>
        <v/>
      </c>
      <c r="D228" s="51" t="str">
        <f t="shared" si="20"/>
        <v/>
      </c>
      <c r="E228" s="51" t="str">
        <f t="shared" si="21"/>
        <v/>
      </c>
      <c r="F228" s="51" t="str">
        <f t="shared" si="22"/>
        <v/>
      </c>
      <c r="G228" s="51" t="str">
        <f t="shared" si="23"/>
        <v/>
      </c>
    </row>
    <row r="229" spans="1:7" x14ac:dyDescent="0.2">
      <c r="A229" s="48" t="str">
        <f t="shared" si="18"/>
        <v/>
      </c>
      <c r="B229" s="49" t="str">
        <f t="shared" si="19"/>
        <v/>
      </c>
      <c r="C229" s="50" t="str">
        <f>IF(A229="","",IF(variable,IF(A229&lt;MortgageCalculator!$L$6*periods_per_year,start_rate,IF(MortgageCalculator!$L$10&gt;=0,MIN(MortgageCalculator!$L$7,start_rate+MortgageCalculator!$L$10*ROUNDUP((A229-MortgageCalculator!$L$6*periods_per_year)/MortgageCalculator!$L$9,0)),MAX(MortgageCalculator!$L$8,start_rate+MortgageCalculator!$L$10*ROUNDUP((A229-MortgageCalculator!$L$6*periods_per_year)/MortgageCalculator!$L$9,0)))),start_rate))</f>
        <v/>
      </c>
      <c r="D229" s="51" t="str">
        <f t="shared" si="20"/>
        <v/>
      </c>
      <c r="E229" s="51" t="str">
        <f t="shared" si="21"/>
        <v/>
      </c>
      <c r="F229" s="51" t="str">
        <f t="shared" si="22"/>
        <v/>
      </c>
      <c r="G229" s="51" t="str">
        <f t="shared" si="23"/>
        <v/>
      </c>
    </row>
    <row r="230" spans="1:7" x14ac:dyDescent="0.2">
      <c r="A230" s="48" t="str">
        <f t="shared" si="18"/>
        <v/>
      </c>
      <c r="B230" s="49" t="str">
        <f t="shared" si="19"/>
        <v/>
      </c>
      <c r="C230" s="50" t="str">
        <f>IF(A230="","",IF(variable,IF(A230&lt;MortgageCalculator!$L$6*periods_per_year,start_rate,IF(MortgageCalculator!$L$10&gt;=0,MIN(MortgageCalculator!$L$7,start_rate+MortgageCalculator!$L$10*ROUNDUP((A230-MortgageCalculator!$L$6*periods_per_year)/MortgageCalculator!$L$9,0)),MAX(MortgageCalculator!$L$8,start_rate+MortgageCalculator!$L$10*ROUNDUP((A230-MortgageCalculator!$L$6*periods_per_year)/MortgageCalculator!$L$9,0)))),start_rate))</f>
        <v/>
      </c>
      <c r="D230" s="51" t="str">
        <f t="shared" si="20"/>
        <v/>
      </c>
      <c r="E230" s="51" t="str">
        <f t="shared" si="21"/>
        <v/>
      </c>
      <c r="F230" s="51" t="str">
        <f t="shared" si="22"/>
        <v/>
      </c>
      <c r="G230" s="51" t="str">
        <f t="shared" si="23"/>
        <v/>
      </c>
    </row>
    <row r="231" spans="1:7" x14ac:dyDescent="0.2">
      <c r="A231" s="48" t="str">
        <f t="shared" si="18"/>
        <v/>
      </c>
      <c r="B231" s="49" t="str">
        <f t="shared" si="19"/>
        <v/>
      </c>
      <c r="C231" s="50" t="str">
        <f>IF(A231="","",IF(variable,IF(A231&lt;MortgageCalculator!$L$6*periods_per_year,start_rate,IF(MortgageCalculator!$L$10&gt;=0,MIN(MortgageCalculator!$L$7,start_rate+MortgageCalculator!$L$10*ROUNDUP((A231-MortgageCalculator!$L$6*periods_per_year)/MortgageCalculator!$L$9,0)),MAX(MortgageCalculator!$L$8,start_rate+MortgageCalculator!$L$10*ROUNDUP((A231-MortgageCalculator!$L$6*periods_per_year)/MortgageCalculator!$L$9,0)))),start_rate))</f>
        <v/>
      </c>
      <c r="D231" s="51" t="str">
        <f t="shared" si="20"/>
        <v/>
      </c>
      <c r="E231" s="51" t="str">
        <f t="shared" si="21"/>
        <v/>
      </c>
      <c r="F231" s="51" t="str">
        <f t="shared" si="22"/>
        <v/>
      </c>
      <c r="G231" s="51" t="str">
        <f t="shared" si="23"/>
        <v/>
      </c>
    </row>
    <row r="232" spans="1:7" x14ac:dyDescent="0.2">
      <c r="A232" s="48" t="str">
        <f t="shared" si="18"/>
        <v/>
      </c>
      <c r="B232" s="49" t="str">
        <f t="shared" si="19"/>
        <v/>
      </c>
      <c r="C232" s="50" t="str">
        <f>IF(A232="","",IF(variable,IF(A232&lt;MortgageCalculator!$L$6*periods_per_year,start_rate,IF(MortgageCalculator!$L$10&gt;=0,MIN(MortgageCalculator!$L$7,start_rate+MortgageCalculator!$L$10*ROUNDUP((A232-MortgageCalculator!$L$6*periods_per_year)/MortgageCalculator!$L$9,0)),MAX(MortgageCalculator!$L$8,start_rate+MortgageCalculator!$L$10*ROUNDUP((A232-MortgageCalculator!$L$6*periods_per_year)/MortgageCalculator!$L$9,0)))),start_rate))</f>
        <v/>
      </c>
      <c r="D232" s="51" t="str">
        <f t="shared" si="20"/>
        <v/>
      </c>
      <c r="E232" s="51" t="str">
        <f t="shared" si="21"/>
        <v/>
      </c>
      <c r="F232" s="51" t="str">
        <f t="shared" si="22"/>
        <v/>
      </c>
      <c r="G232" s="51" t="str">
        <f t="shared" si="23"/>
        <v/>
      </c>
    </row>
    <row r="233" spans="1:7" x14ac:dyDescent="0.2">
      <c r="A233" s="48" t="str">
        <f t="shared" si="18"/>
        <v/>
      </c>
      <c r="B233" s="49" t="str">
        <f t="shared" si="19"/>
        <v/>
      </c>
      <c r="C233" s="50" t="str">
        <f>IF(A233="","",IF(variable,IF(A233&lt;MortgageCalculator!$L$6*periods_per_year,start_rate,IF(MortgageCalculator!$L$10&gt;=0,MIN(MortgageCalculator!$L$7,start_rate+MortgageCalculator!$L$10*ROUNDUP((A233-MortgageCalculator!$L$6*periods_per_year)/MortgageCalculator!$L$9,0)),MAX(MortgageCalculator!$L$8,start_rate+MortgageCalculator!$L$10*ROUNDUP((A233-MortgageCalculator!$L$6*periods_per_year)/MortgageCalculator!$L$9,0)))),start_rate))</f>
        <v/>
      </c>
      <c r="D233" s="51" t="str">
        <f t="shared" si="20"/>
        <v/>
      </c>
      <c r="E233" s="51" t="str">
        <f t="shared" si="21"/>
        <v/>
      </c>
      <c r="F233" s="51" t="str">
        <f t="shared" si="22"/>
        <v/>
      </c>
      <c r="G233" s="51" t="str">
        <f t="shared" si="23"/>
        <v/>
      </c>
    </row>
    <row r="234" spans="1:7" x14ac:dyDescent="0.2">
      <c r="A234" s="48" t="str">
        <f t="shared" si="18"/>
        <v/>
      </c>
      <c r="B234" s="49" t="str">
        <f t="shared" si="19"/>
        <v/>
      </c>
      <c r="C234" s="50" t="str">
        <f>IF(A234="","",IF(variable,IF(A234&lt;MortgageCalculator!$L$6*periods_per_year,start_rate,IF(MortgageCalculator!$L$10&gt;=0,MIN(MortgageCalculator!$L$7,start_rate+MortgageCalculator!$L$10*ROUNDUP((A234-MortgageCalculator!$L$6*periods_per_year)/MortgageCalculator!$L$9,0)),MAX(MortgageCalculator!$L$8,start_rate+MortgageCalculator!$L$10*ROUNDUP((A234-MortgageCalculator!$L$6*periods_per_year)/MortgageCalculator!$L$9,0)))),start_rate))</f>
        <v/>
      </c>
      <c r="D234" s="51" t="str">
        <f t="shared" si="20"/>
        <v/>
      </c>
      <c r="E234" s="51" t="str">
        <f t="shared" si="21"/>
        <v/>
      </c>
      <c r="F234" s="51" t="str">
        <f t="shared" si="22"/>
        <v/>
      </c>
      <c r="G234" s="51" t="str">
        <f t="shared" si="23"/>
        <v/>
      </c>
    </row>
    <row r="235" spans="1:7" x14ac:dyDescent="0.2">
      <c r="A235" s="48" t="str">
        <f t="shared" si="18"/>
        <v/>
      </c>
      <c r="B235" s="49" t="str">
        <f t="shared" si="19"/>
        <v/>
      </c>
      <c r="C235" s="50" t="str">
        <f>IF(A235="","",IF(variable,IF(A235&lt;MortgageCalculator!$L$6*periods_per_year,start_rate,IF(MortgageCalculator!$L$10&gt;=0,MIN(MortgageCalculator!$L$7,start_rate+MortgageCalculator!$L$10*ROUNDUP((A235-MortgageCalculator!$L$6*periods_per_year)/MortgageCalculator!$L$9,0)),MAX(MortgageCalculator!$L$8,start_rate+MortgageCalculator!$L$10*ROUNDUP((A235-MortgageCalculator!$L$6*periods_per_year)/MortgageCalculator!$L$9,0)))),start_rate))</f>
        <v/>
      </c>
      <c r="D235" s="51" t="str">
        <f t="shared" si="20"/>
        <v/>
      </c>
      <c r="E235" s="51" t="str">
        <f t="shared" si="21"/>
        <v/>
      </c>
      <c r="F235" s="51" t="str">
        <f t="shared" si="22"/>
        <v/>
      </c>
      <c r="G235" s="51" t="str">
        <f t="shared" si="23"/>
        <v/>
      </c>
    </row>
    <row r="236" spans="1:7" x14ac:dyDescent="0.2">
      <c r="A236" s="48" t="str">
        <f t="shared" si="18"/>
        <v/>
      </c>
      <c r="B236" s="49" t="str">
        <f t="shared" si="19"/>
        <v/>
      </c>
      <c r="C236" s="50" t="str">
        <f>IF(A236="","",IF(variable,IF(A236&lt;MortgageCalculator!$L$6*periods_per_year,start_rate,IF(MortgageCalculator!$L$10&gt;=0,MIN(MortgageCalculator!$L$7,start_rate+MortgageCalculator!$L$10*ROUNDUP((A236-MortgageCalculator!$L$6*periods_per_year)/MortgageCalculator!$L$9,0)),MAX(MortgageCalculator!$L$8,start_rate+MortgageCalculator!$L$10*ROUNDUP((A236-MortgageCalculator!$L$6*periods_per_year)/MortgageCalculator!$L$9,0)))),start_rate))</f>
        <v/>
      </c>
      <c r="D236" s="51" t="str">
        <f t="shared" si="20"/>
        <v/>
      </c>
      <c r="E236" s="51" t="str">
        <f t="shared" si="21"/>
        <v/>
      </c>
      <c r="F236" s="51" t="str">
        <f t="shared" si="22"/>
        <v/>
      </c>
      <c r="G236" s="51" t="str">
        <f t="shared" si="23"/>
        <v/>
      </c>
    </row>
    <row r="237" spans="1:7" x14ac:dyDescent="0.2">
      <c r="A237" s="48" t="str">
        <f t="shared" si="18"/>
        <v/>
      </c>
      <c r="B237" s="49" t="str">
        <f t="shared" si="19"/>
        <v/>
      </c>
      <c r="C237" s="50" t="str">
        <f>IF(A237="","",IF(variable,IF(A237&lt;MortgageCalculator!$L$6*periods_per_year,start_rate,IF(MortgageCalculator!$L$10&gt;=0,MIN(MortgageCalculator!$L$7,start_rate+MortgageCalculator!$L$10*ROUNDUP((A237-MortgageCalculator!$L$6*periods_per_year)/MortgageCalculator!$L$9,0)),MAX(MortgageCalculator!$L$8,start_rate+MortgageCalculator!$L$10*ROUNDUP((A237-MortgageCalculator!$L$6*periods_per_year)/MortgageCalculator!$L$9,0)))),start_rate))</f>
        <v/>
      </c>
      <c r="D237" s="51" t="str">
        <f t="shared" si="20"/>
        <v/>
      </c>
      <c r="E237" s="51" t="str">
        <f t="shared" si="21"/>
        <v/>
      </c>
      <c r="F237" s="51" t="str">
        <f t="shared" si="22"/>
        <v/>
      </c>
      <c r="G237" s="51" t="str">
        <f t="shared" si="23"/>
        <v/>
      </c>
    </row>
    <row r="238" spans="1:7" x14ac:dyDescent="0.2">
      <c r="A238" s="48" t="str">
        <f t="shared" si="18"/>
        <v/>
      </c>
      <c r="B238" s="49" t="str">
        <f t="shared" si="19"/>
        <v/>
      </c>
      <c r="C238" s="50" t="str">
        <f>IF(A238="","",IF(variable,IF(A238&lt;MortgageCalculator!$L$6*periods_per_year,start_rate,IF(MortgageCalculator!$L$10&gt;=0,MIN(MortgageCalculator!$L$7,start_rate+MortgageCalculator!$L$10*ROUNDUP((A238-MortgageCalculator!$L$6*periods_per_year)/MortgageCalculator!$L$9,0)),MAX(MortgageCalculator!$L$8,start_rate+MortgageCalculator!$L$10*ROUNDUP((A238-MortgageCalculator!$L$6*periods_per_year)/MortgageCalculator!$L$9,0)))),start_rate))</f>
        <v/>
      </c>
      <c r="D238" s="51" t="str">
        <f t="shared" si="20"/>
        <v/>
      </c>
      <c r="E238" s="51" t="str">
        <f t="shared" si="21"/>
        <v/>
      </c>
      <c r="F238" s="51" t="str">
        <f t="shared" si="22"/>
        <v/>
      </c>
      <c r="G238" s="51" t="str">
        <f t="shared" si="23"/>
        <v/>
      </c>
    </row>
    <row r="239" spans="1:7" x14ac:dyDescent="0.2">
      <c r="A239" s="48" t="str">
        <f t="shared" si="18"/>
        <v/>
      </c>
      <c r="B239" s="49" t="str">
        <f t="shared" si="19"/>
        <v/>
      </c>
      <c r="C239" s="50" t="str">
        <f>IF(A239="","",IF(variable,IF(A239&lt;MortgageCalculator!$L$6*periods_per_year,start_rate,IF(MortgageCalculator!$L$10&gt;=0,MIN(MortgageCalculator!$L$7,start_rate+MortgageCalculator!$L$10*ROUNDUP((A239-MortgageCalculator!$L$6*periods_per_year)/MortgageCalculator!$L$9,0)),MAX(MortgageCalculator!$L$8,start_rate+MortgageCalculator!$L$10*ROUNDUP((A239-MortgageCalculator!$L$6*periods_per_year)/MortgageCalculator!$L$9,0)))),start_rate))</f>
        <v/>
      </c>
      <c r="D239" s="51" t="str">
        <f t="shared" si="20"/>
        <v/>
      </c>
      <c r="E239" s="51" t="str">
        <f t="shared" si="21"/>
        <v/>
      </c>
      <c r="F239" s="51" t="str">
        <f t="shared" si="22"/>
        <v/>
      </c>
      <c r="G239" s="51" t="str">
        <f t="shared" si="23"/>
        <v/>
      </c>
    </row>
    <row r="240" spans="1:7" x14ac:dyDescent="0.2">
      <c r="A240" s="48" t="str">
        <f t="shared" si="18"/>
        <v/>
      </c>
      <c r="B240" s="49" t="str">
        <f t="shared" si="19"/>
        <v/>
      </c>
      <c r="C240" s="50" t="str">
        <f>IF(A240="","",IF(variable,IF(A240&lt;MortgageCalculator!$L$6*periods_per_year,start_rate,IF(MortgageCalculator!$L$10&gt;=0,MIN(MortgageCalculator!$L$7,start_rate+MortgageCalculator!$L$10*ROUNDUP((A240-MortgageCalculator!$L$6*periods_per_year)/MortgageCalculator!$L$9,0)),MAX(MortgageCalculator!$L$8,start_rate+MortgageCalculator!$L$10*ROUNDUP((A240-MortgageCalculator!$L$6*periods_per_year)/MortgageCalculator!$L$9,0)))),start_rate))</f>
        <v/>
      </c>
      <c r="D240" s="51" t="str">
        <f t="shared" si="20"/>
        <v/>
      </c>
      <c r="E240" s="51" t="str">
        <f t="shared" si="21"/>
        <v/>
      </c>
      <c r="F240" s="51" t="str">
        <f t="shared" si="22"/>
        <v/>
      </c>
      <c r="G240" s="51" t="str">
        <f t="shared" si="23"/>
        <v/>
      </c>
    </row>
    <row r="241" spans="1:7" x14ac:dyDescent="0.2">
      <c r="A241" s="48" t="str">
        <f t="shared" si="18"/>
        <v/>
      </c>
      <c r="B241" s="49" t="str">
        <f t="shared" si="19"/>
        <v/>
      </c>
      <c r="C241" s="50" t="str">
        <f>IF(A241="","",IF(variable,IF(A241&lt;MortgageCalculator!$L$6*periods_per_year,start_rate,IF(MortgageCalculator!$L$10&gt;=0,MIN(MortgageCalculator!$L$7,start_rate+MortgageCalculator!$L$10*ROUNDUP((A241-MortgageCalculator!$L$6*periods_per_year)/MortgageCalculator!$L$9,0)),MAX(MortgageCalculator!$L$8,start_rate+MortgageCalculator!$L$10*ROUNDUP((A241-MortgageCalculator!$L$6*periods_per_year)/MortgageCalculator!$L$9,0)))),start_rate))</f>
        <v/>
      </c>
      <c r="D241" s="51" t="str">
        <f t="shared" si="20"/>
        <v/>
      </c>
      <c r="E241" s="51" t="str">
        <f t="shared" si="21"/>
        <v/>
      </c>
      <c r="F241" s="51" t="str">
        <f t="shared" si="22"/>
        <v/>
      </c>
      <c r="G241" s="51" t="str">
        <f t="shared" si="23"/>
        <v/>
      </c>
    </row>
    <row r="242" spans="1:7" x14ac:dyDescent="0.2">
      <c r="A242" s="48" t="str">
        <f t="shared" si="18"/>
        <v/>
      </c>
      <c r="B242" s="49" t="str">
        <f t="shared" si="19"/>
        <v/>
      </c>
      <c r="C242" s="50" t="str">
        <f>IF(A242="","",IF(variable,IF(A242&lt;MortgageCalculator!$L$6*periods_per_year,start_rate,IF(MortgageCalculator!$L$10&gt;=0,MIN(MortgageCalculator!$L$7,start_rate+MortgageCalculator!$L$10*ROUNDUP((A242-MortgageCalculator!$L$6*periods_per_year)/MortgageCalculator!$L$9,0)),MAX(MortgageCalculator!$L$8,start_rate+MortgageCalculator!$L$10*ROUNDUP((A242-MortgageCalculator!$L$6*periods_per_year)/MortgageCalculator!$L$9,0)))),start_rate))</f>
        <v/>
      </c>
      <c r="D242" s="51" t="str">
        <f t="shared" si="20"/>
        <v/>
      </c>
      <c r="E242" s="51" t="str">
        <f t="shared" si="21"/>
        <v/>
      </c>
      <c r="F242" s="51" t="str">
        <f t="shared" si="22"/>
        <v/>
      </c>
      <c r="G242" s="51" t="str">
        <f t="shared" si="23"/>
        <v/>
      </c>
    </row>
    <row r="243" spans="1:7" x14ac:dyDescent="0.2">
      <c r="A243" s="48" t="str">
        <f t="shared" si="18"/>
        <v/>
      </c>
      <c r="B243" s="49" t="str">
        <f t="shared" si="19"/>
        <v/>
      </c>
      <c r="C243" s="50" t="str">
        <f>IF(A243="","",IF(variable,IF(A243&lt;MortgageCalculator!$L$6*periods_per_year,start_rate,IF(MortgageCalculator!$L$10&gt;=0,MIN(MortgageCalculator!$L$7,start_rate+MortgageCalculator!$L$10*ROUNDUP((A243-MortgageCalculator!$L$6*periods_per_year)/MortgageCalculator!$L$9,0)),MAX(MortgageCalculator!$L$8,start_rate+MortgageCalculator!$L$10*ROUNDUP((A243-MortgageCalculator!$L$6*periods_per_year)/MortgageCalculator!$L$9,0)))),start_rate))</f>
        <v/>
      </c>
      <c r="D243" s="51" t="str">
        <f t="shared" si="20"/>
        <v/>
      </c>
      <c r="E243" s="51" t="str">
        <f t="shared" si="21"/>
        <v/>
      </c>
      <c r="F243" s="51" t="str">
        <f t="shared" si="22"/>
        <v/>
      </c>
      <c r="G243" s="51" t="str">
        <f t="shared" si="23"/>
        <v/>
      </c>
    </row>
    <row r="244" spans="1:7" x14ac:dyDescent="0.2">
      <c r="A244" s="48" t="str">
        <f t="shared" si="18"/>
        <v/>
      </c>
      <c r="B244" s="49" t="str">
        <f t="shared" si="19"/>
        <v/>
      </c>
      <c r="C244" s="50" t="str">
        <f>IF(A244="","",IF(variable,IF(A244&lt;MortgageCalculator!$L$6*periods_per_year,start_rate,IF(MortgageCalculator!$L$10&gt;=0,MIN(MortgageCalculator!$L$7,start_rate+MortgageCalculator!$L$10*ROUNDUP((A244-MortgageCalculator!$L$6*periods_per_year)/MortgageCalculator!$L$9,0)),MAX(MortgageCalculator!$L$8,start_rate+MortgageCalculator!$L$10*ROUNDUP((A244-MortgageCalculator!$L$6*periods_per_year)/MortgageCalculator!$L$9,0)))),start_rate))</f>
        <v/>
      </c>
      <c r="D244" s="51" t="str">
        <f t="shared" si="20"/>
        <v/>
      </c>
      <c r="E244" s="51" t="str">
        <f t="shared" si="21"/>
        <v/>
      </c>
      <c r="F244" s="51" t="str">
        <f t="shared" si="22"/>
        <v/>
      </c>
      <c r="G244" s="51" t="str">
        <f t="shared" si="23"/>
        <v/>
      </c>
    </row>
    <row r="245" spans="1:7" x14ac:dyDescent="0.2">
      <c r="A245" s="48" t="str">
        <f t="shared" si="18"/>
        <v/>
      </c>
      <c r="B245" s="49" t="str">
        <f t="shared" si="19"/>
        <v/>
      </c>
      <c r="C245" s="50" t="str">
        <f>IF(A245="","",IF(variable,IF(A245&lt;MortgageCalculator!$L$6*periods_per_year,start_rate,IF(MortgageCalculator!$L$10&gt;=0,MIN(MortgageCalculator!$L$7,start_rate+MortgageCalculator!$L$10*ROUNDUP((A245-MortgageCalculator!$L$6*periods_per_year)/MortgageCalculator!$L$9,0)),MAX(MortgageCalculator!$L$8,start_rate+MortgageCalculator!$L$10*ROUNDUP((A245-MortgageCalculator!$L$6*periods_per_year)/MortgageCalculator!$L$9,0)))),start_rate))</f>
        <v/>
      </c>
      <c r="D245" s="51" t="str">
        <f t="shared" si="20"/>
        <v/>
      </c>
      <c r="E245" s="51" t="str">
        <f t="shared" si="21"/>
        <v/>
      </c>
      <c r="F245" s="51" t="str">
        <f t="shared" si="22"/>
        <v/>
      </c>
      <c r="G245" s="51" t="str">
        <f t="shared" si="23"/>
        <v/>
      </c>
    </row>
    <row r="246" spans="1:7" x14ac:dyDescent="0.2">
      <c r="A246" s="48" t="str">
        <f t="shared" si="18"/>
        <v/>
      </c>
      <c r="B246" s="49" t="str">
        <f t="shared" si="19"/>
        <v/>
      </c>
      <c r="C246" s="50" t="str">
        <f>IF(A246="","",IF(variable,IF(A246&lt;MortgageCalculator!$L$6*periods_per_year,start_rate,IF(MortgageCalculator!$L$10&gt;=0,MIN(MortgageCalculator!$L$7,start_rate+MortgageCalculator!$L$10*ROUNDUP((A246-MortgageCalculator!$L$6*periods_per_year)/MortgageCalculator!$L$9,0)),MAX(MortgageCalculator!$L$8,start_rate+MortgageCalculator!$L$10*ROUNDUP((A246-MortgageCalculator!$L$6*periods_per_year)/MortgageCalculator!$L$9,0)))),start_rate))</f>
        <v/>
      </c>
      <c r="D246" s="51" t="str">
        <f t="shared" si="20"/>
        <v/>
      </c>
      <c r="E246" s="51" t="str">
        <f t="shared" si="21"/>
        <v/>
      </c>
      <c r="F246" s="51" t="str">
        <f t="shared" si="22"/>
        <v/>
      </c>
      <c r="G246" s="51" t="str">
        <f t="shared" si="23"/>
        <v/>
      </c>
    </row>
    <row r="247" spans="1:7" x14ac:dyDescent="0.2">
      <c r="A247" s="48" t="str">
        <f t="shared" si="18"/>
        <v/>
      </c>
      <c r="B247" s="49" t="str">
        <f t="shared" si="19"/>
        <v/>
      </c>
      <c r="C247" s="50" t="str">
        <f>IF(A247="","",IF(variable,IF(A247&lt;MortgageCalculator!$L$6*periods_per_year,start_rate,IF(MortgageCalculator!$L$10&gt;=0,MIN(MortgageCalculator!$L$7,start_rate+MortgageCalculator!$L$10*ROUNDUP((A247-MortgageCalculator!$L$6*periods_per_year)/MortgageCalculator!$L$9,0)),MAX(MortgageCalculator!$L$8,start_rate+MortgageCalculator!$L$10*ROUNDUP((A247-MortgageCalculator!$L$6*periods_per_year)/MortgageCalculator!$L$9,0)))),start_rate))</f>
        <v/>
      </c>
      <c r="D247" s="51" t="str">
        <f t="shared" si="20"/>
        <v/>
      </c>
      <c r="E247" s="51" t="str">
        <f t="shared" si="21"/>
        <v/>
      </c>
      <c r="F247" s="51" t="str">
        <f t="shared" si="22"/>
        <v/>
      </c>
      <c r="G247" s="51" t="str">
        <f t="shared" si="23"/>
        <v/>
      </c>
    </row>
    <row r="248" spans="1:7" x14ac:dyDescent="0.2">
      <c r="A248" s="48" t="str">
        <f t="shared" si="18"/>
        <v/>
      </c>
      <c r="B248" s="49" t="str">
        <f t="shared" si="19"/>
        <v/>
      </c>
      <c r="C248" s="50" t="str">
        <f>IF(A248="","",IF(variable,IF(A248&lt;MortgageCalculator!$L$6*periods_per_year,start_rate,IF(MortgageCalculator!$L$10&gt;=0,MIN(MortgageCalculator!$L$7,start_rate+MortgageCalculator!$L$10*ROUNDUP((A248-MortgageCalculator!$L$6*periods_per_year)/MortgageCalculator!$L$9,0)),MAX(MortgageCalculator!$L$8,start_rate+MortgageCalculator!$L$10*ROUNDUP((A248-MortgageCalculator!$L$6*periods_per_year)/MortgageCalculator!$L$9,0)))),start_rate))</f>
        <v/>
      </c>
      <c r="D248" s="51" t="str">
        <f t="shared" si="20"/>
        <v/>
      </c>
      <c r="E248" s="51" t="str">
        <f t="shared" si="21"/>
        <v/>
      </c>
      <c r="F248" s="51" t="str">
        <f t="shared" si="22"/>
        <v/>
      </c>
      <c r="G248" s="51" t="str">
        <f t="shared" si="23"/>
        <v/>
      </c>
    </row>
    <row r="249" spans="1:7" x14ac:dyDescent="0.2">
      <c r="A249" s="48" t="str">
        <f t="shared" si="18"/>
        <v/>
      </c>
      <c r="B249" s="49" t="str">
        <f t="shared" si="19"/>
        <v/>
      </c>
      <c r="C249" s="50" t="str">
        <f>IF(A249="","",IF(variable,IF(A249&lt;MortgageCalculator!$L$6*periods_per_year,start_rate,IF(MortgageCalculator!$L$10&gt;=0,MIN(MortgageCalculator!$L$7,start_rate+MortgageCalculator!$L$10*ROUNDUP((A249-MortgageCalculator!$L$6*periods_per_year)/MortgageCalculator!$L$9,0)),MAX(MortgageCalculator!$L$8,start_rate+MortgageCalculator!$L$10*ROUNDUP((A249-MortgageCalculator!$L$6*periods_per_year)/MortgageCalculator!$L$9,0)))),start_rate))</f>
        <v/>
      </c>
      <c r="D249" s="51" t="str">
        <f t="shared" si="20"/>
        <v/>
      </c>
      <c r="E249" s="51" t="str">
        <f t="shared" si="21"/>
        <v/>
      </c>
      <c r="F249" s="51" t="str">
        <f t="shared" si="22"/>
        <v/>
      </c>
      <c r="G249" s="51" t="str">
        <f t="shared" si="23"/>
        <v/>
      </c>
    </row>
    <row r="250" spans="1:7" x14ac:dyDescent="0.2">
      <c r="A250" s="48" t="str">
        <f t="shared" si="18"/>
        <v/>
      </c>
      <c r="B250" s="49" t="str">
        <f t="shared" si="19"/>
        <v/>
      </c>
      <c r="C250" s="50" t="str">
        <f>IF(A250="","",IF(variable,IF(A250&lt;MortgageCalculator!$L$6*periods_per_year,start_rate,IF(MortgageCalculator!$L$10&gt;=0,MIN(MortgageCalculator!$L$7,start_rate+MortgageCalculator!$L$10*ROUNDUP((A250-MortgageCalculator!$L$6*periods_per_year)/MortgageCalculator!$L$9,0)),MAX(MortgageCalculator!$L$8,start_rate+MortgageCalculator!$L$10*ROUNDUP((A250-MortgageCalculator!$L$6*periods_per_year)/MortgageCalculator!$L$9,0)))),start_rate))</f>
        <v/>
      </c>
      <c r="D250" s="51" t="str">
        <f t="shared" si="20"/>
        <v/>
      </c>
      <c r="E250" s="51" t="str">
        <f t="shared" si="21"/>
        <v/>
      </c>
      <c r="F250" s="51" t="str">
        <f t="shared" si="22"/>
        <v/>
      </c>
      <c r="G250" s="51" t="str">
        <f t="shared" si="23"/>
        <v/>
      </c>
    </row>
    <row r="251" spans="1:7" x14ac:dyDescent="0.2">
      <c r="A251" s="48" t="str">
        <f t="shared" si="18"/>
        <v/>
      </c>
      <c r="B251" s="49" t="str">
        <f t="shared" si="19"/>
        <v/>
      </c>
      <c r="C251" s="50" t="str">
        <f>IF(A251="","",IF(variable,IF(A251&lt;MortgageCalculator!$L$6*periods_per_year,start_rate,IF(MortgageCalculator!$L$10&gt;=0,MIN(MortgageCalculator!$L$7,start_rate+MortgageCalculator!$L$10*ROUNDUP((A251-MortgageCalculator!$L$6*periods_per_year)/MortgageCalculator!$L$9,0)),MAX(MortgageCalculator!$L$8,start_rate+MortgageCalculator!$L$10*ROUNDUP((A251-MortgageCalculator!$L$6*periods_per_year)/MortgageCalculator!$L$9,0)))),start_rate))</f>
        <v/>
      </c>
      <c r="D251" s="51" t="str">
        <f t="shared" si="20"/>
        <v/>
      </c>
      <c r="E251" s="51" t="str">
        <f t="shared" si="21"/>
        <v/>
      </c>
      <c r="F251" s="51" t="str">
        <f t="shared" si="22"/>
        <v/>
      </c>
      <c r="G251" s="51" t="str">
        <f t="shared" si="23"/>
        <v/>
      </c>
    </row>
    <row r="252" spans="1:7" x14ac:dyDescent="0.2">
      <c r="A252" s="48" t="str">
        <f t="shared" si="18"/>
        <v/>
      </c>
      <c r="B252" s="49" t="str">
        <f t="shared" si="19"/>
        <v/>
      </c>
      <c r="C252" s="50" t="str">
        <f>IF(A252="","",IF(variable,IF(A252&lt;MortgageCalculator!$L$6*periods_per_year,start_rate,IF(MortgageCalculator!$L$10&gt;=0,MIN(MortgageCalculator!$L$7,start_rate+MortgageCalculator!$L$10*ROUNDUP((A252-MortgageCalculator!$L$6*periods_per_year)/MortgageCalculator!$L$9,0)),MAX(MortgageCalculator!$L$8,start_rate+MortgageCalculator!$L$10*ROUNDUP((A252-MortgageCalculator!$L$6*periods_per_year)/MortgageCalculator!$L$9,0)))),start_rate))</f>
        <v/>
      </c>
      <c r="D252" s="51" t="str">
        <f t="shared" si="20"/>
        <v/>
      </c>
      <c r="E252" s="51" t="str">
        <f t="shared" si="21"/>
        <v/>
      </c>
      <c r="F252" s="51" t="str">
        <f t="shared" si="22"/>
        <v/>
      </c>
      <c r="G252" s="51" t="str">
        <f t="shared" si="23"/>
        <v/>
      </c>
    </row>
    <row r="253" spans="1:7" x14ac:dyDescent="0.2">
      <c r="A253" s="48" t="str">
        <f t="shared" si="18"/>
        <v/>
      </c>
      <c r="B253" s="49" t="str">
        <f t="shared" si="19"/>
        <v/>
      </c>
      <c r="C253" s="50" t="str">
        <f>IF(A253="","",IF(variable,IF(A253&lt;MortgageCalculator!$L$6*periods_per_year,start_rate,IF(MortgageCalculator!$L$10&gt;=0,MIN(MortgageCalculator!$L$7,start_rate+MortgageCalculator!$L$10*ROUNDUP((A253-MortgageCalculator!$L$6*periods_per_year)/MortgageCalculator!$L$9,0)),MAX(MortgageCalculator!$L$8,start_rate+MortgageCalculator!$L$10*ROUNDUP((A253-MortgageCalculator!$L$6*periods_per_year)/MortgageCalculator!$L$9,0)))),start_rate))</f>
        <v/>
      </c>
      <c r="D253" s="51" t="str">
        <f t="shared" si="20"/>
        <v/>
      </c>
      <c r="E253" s="51" t="str">
        <f t="shared" si="21"/>
        <v/>
      </c>
      <c r="F253" s="51" t="str">
        <f t="shared" si="22"/>
        <v/>
      </c>
      <c r="G253" s="51" t="str">
        <f t="shared" si="23"/>
        <v/>
      </c>
    </row>
    <row r="254" spans="1:7" x14ac:dyDescent="0.2">
      <c r="A254" s="48" t="str">
        <f t="shared" si="18"/>
        <v/>
      </c>
      <c r="B254" s="49" t="str">
        <f t="shared" si="19"/>
        <v/>
      </c>
      <c r="C254" s="50" t="str">
        <f>IF(A254="","",IF(variable,IF(A254&lt;MortgageCalculator!$L$6*periods_per_year,start_rate,IF(MortgageCalculator!$L$10&gt;=0,MIN(MortgageCalculator!$L$7,start_rate+MortgageCalculator!$L$10*ROUNDUP((A254-MortgageCalculator!$L$6*periods_per_year)/MortgageCalculator!$L$9,0)),MAX(MortgageCalculator!$L$8,start_rate+MortgageCalculator!$L$10*ROUNDUP((A254-MortgageCalculator!$L$6*periods_per_year)/MortgageCalculator!$L$9,0)))),start_rate))</f>
        <v/>
      </c>
      <c r="D254" s="51" t="str">
        <f t="shared" si="20"/>
        <v/>
      </c>
      <c r="E254" s="51" t="str">
        <f t="shared" si="21"/>
        <v/>
      </c>
      <c r="F254" s="51" t="str">
        <f t="shared" si="22"/>
        <v/>
      </c>
      <c r="G254" s="51" t="str">
        <f t="shared" si="23"/>
        <v/>
      </c>
    </row>
    <row r="255" spans="1:7" x14ac:dyDescent="0.2">
      <c r="A255" s="48" t="str">
        <f t="shared" si="18"/>
        <v/>
      </c>
      <c r="B255" s="49" t="str">
        <f t="shared" si="19"/>
        <v/>
      </c>
      <c r="C255" s="50" t="str">
        <f>IF(A255="","",IF(variable,IF(A255&lt;MortgageCalculator!$L$6*periods_per_year,start_rate,IF(MortgageCalculator!$L$10&gt;=0,MIN(MortgageCalculator!$L$7,start_rate+MortgageCalculator!$L$10*ROUNDUP((A255-MortgageCalculator!$L$6*periods_per_year)/MortgageCalculator!$L$9,0)),MAX(MortgageCalculator!$L$8,start_rate+MortgageCalculator!$L$10*ROUNDUP((A255-MortgageCalculator!$L$6*periods_per_year)/MortgageCalculator!$L$9,0)))),start_rate))</f>
        <v/>
      </c>
      <c r="D255" s="51" t="str">
        <f t="shared" si="20"/>
        <v/>
      </c>
      <c r="E255" s="51" t="str">
        <f t="shared" si="21"/>
        <v/>
      </c>
      <c r="F255" s="51" t="str">
        <f t="shared" si="22"/>
        <v/>
      </c>
      <c r="G255" s="51" t="str">
        <f t="shared" si="23"/>
        <v/>
      </c>
    </row>
    <row r="256" spans="1:7" x14ac:dyDescent="0.2">
      <c r="A256" s="48" t="str">
        <f t="shared" si="18"/>
        <v/>
      </c>
      <c r="B256" s="49" t="str">
        <f t="shared" si="19"/>
        <v/>
      </c>
      <c r="C256" s="50" t="str">
        <f>IF(A256="","",IF(variable,IF(A256&lt;MortgageCalculator!$L$6*periods_per_year,start_rate,IF(MortgageCalculator!$L$10&gt;=0,MIN(MortgageCalculator!$L$7,start_rate+MortgageCalculator!$L$10*ROUNDUP((A256-MortgageCalculator!$L$6*periods_per_year)/MortgageCalculator!$L$9,0)),MAX(MortgageCalculator!$L$8,start_rate+MortgageCalculator!$L$10*ROUNDUP((A256-MortgageCalculator!$L$6*periods_per_year)/MortgageCalculator!$L$9,0)))),start_rate))</f>
        <v/>
      </c>
      <c r="D256" s="51" t="str">
        <f t="shared" si="20"/>
        <v/>
      </c>
      <c r="E256" s="51" t="str">
        <f t="shared" si="21"/>
        <v/>
      </c>
      <c r="F256" s="51" t="str">
        <f t="shared" si="22"/>
        <v/>
      </c>
      <c r="G256" s="51" t="str">
        <f t="shared" si="23"/>
        <v/>
      </c>
    </row>
    <row r="257" spans="1:7" x14ac:dyDescent="0.2">
      <c r="A257" s="48" t="str">
        <f t="shared" si="18"/>
        <v/>
      </c>
      <c r="B257" s="49" t="str">
        <f t="shared" si="19"/>
        <v/>
      </c>
      <c r="C257" s="50" t="str">
        <f>IF(A257="","",IF(variable,IF(A257&lt;MortgageCalculator!$L$6*periods_per_year,start_rate,IF(MortgageCalculator!$L$10&gt;=0,MIN(MortgageCalculator!$L$7,start_rate+MortgageCalculator!$L$10*ROUNDUP((A257-MortgageCalculator!$L$6*periods_per_year)/MortgageCalculator!$L$9,0)),MAX(MortgageCalculator!$L$8,start_rate+MortgageCalculator!$L$10*ROUNDUP((A257-MortgageCalculator!$L$6*periods_per_year)/MortgageCalculator!$L$9,0)))),start_rate))</f>
        <v/>
      </c>
      <c r="D257" s="51" t="str">
        <f t="shared" si="20"/>
        <v/>
      </c>
      <c r="E257" s="51" t="str">
        <f t="shared" si="21"/>
        <v/>
      </c>
      <c r="F257" s="51" t="str">
        <f t="shared" si="22"/>
        <v/>
      </c>
      <c r="G257" s="51" t="str">
        <f t="shared" si="23"/>
        <v/>
      </c>
    </row>
    <row r="258" spans="1:7" x14ac:dyDescent="0.2">
      <c r="A258" s="48" t="str">
        <f t="shared" si="18"/>
        <v/>
      </c>
      <c r="B258" s="49" t="str">
        <f t="shared" si="19"/>
        <v/>
      </c>
      <c r="C258" s="50" t="str">
        <f>IF(A258="","",IF(variable,IF(A258&lt;MortgageCalculator!$L$6*periods_per_year,start_rate,IF(MortgageCalculator!$L$10&gt;=0,MIN(MortgageCalculator!$L$7,start_rate+MortgageCalculator!$L$10*ROUNDUP((A258-MortgageCalculator!$L$6*periods_per_year)/MortgageCalculator!$L$9,0)),MAX(MortgageCalculator!$L$8,start_rate+MortgageCalculator!$L$10*ROUNDUP((A258-MortgageCalculator!$L$6*periods_per_year)/MortgageCalculator!$L$9,0)))),start_rate))</f>
        <v/>
      </c>
      <c r="D258" s="51" t="str">
        <f t="shared" si="20"/>
        <v/>
      </c>
      <c r="E258" s="51" t="str">
        <f t="shared" si="21"/>
        <v/>
      </c>
      <c r="F258" s="51" t="str">
        <f t="shared" si="22"/>
        <v/>
      </c>
      <c r="G258" s="51" t="str">
        <f t="shared" si="23"/>
        <v/>
      </c>
    </row>
    <row r="259" spans="1:7" x14ac:dyDescent="0.2">
      <c r="A259" s="48" t="str">
        <f t="shared" si="18"/>
        <v/>
      </c>
      <c r="B259" s="49" t="str">
        <f t="shared" si="19"/>
        <v/>
      </c>
      <c r="C259" s="50" t="str">
        <f>IF(A259="","",IF(variable,IF(A259&lt;MortgageCalculator!$L$6*periods_per_year,start_rate,IF(MortgageCalculator!$L$10&gt;=0,MIN(MortgageCalculator!$L$7,start_rate+MortgageCalculator!$L$10*ROUNDUP((A259-MortgageCalculator!$L$6*periods_per_year)/MortgageCalculator!$L$9,0)),MAX(MortgageCalculator!$L$8,start_rate+MortgageCalculator!$L$10*ROUNDUP((A259-MortgageCalculator!$L$6*periods_per_year)/MortgageCalculator!$L$9,0)))),start_rate))</f>
        <v/>
      </c>
      <c r="D259" s="51" t="str">
        <f t="shared" si="20"/>
        <v/>
      </c>
      <c r="E259" s="51" t="str">
        <f t="shared" si="21"/>
        <v/>
      </c>
      <c r="F259" s="51" t="str">
        <f t="shared" si="22"/>
        <v/>
      </c>
      <c r="G259" s="51" t="str">
        <f t="shared" si="23"/>
        <v/>
      </c>
    </row>
    <row r="260" spans="1:7" x14ac:dyDescent="0.2">
      <c r="A260" s="48" t="str">
        <f t="shared" ref="A260:A323" si="24">IF(G259="","",IF(OR(A259&gt;=nper,ROUND(G259,2)&lt;=0),"",A259+1))</f>
        <v/>
      </c>
      <c r="B260" s="49" t="str">
        <f t="shared" ref="B260:B323" si="25">IF(A260="","",IF(OR(periods_per_year=26,periods_per_year=52),IF(periods_per_year=26,IF(A260=1,fpdate,B259+14),IF(periods_per_year=52,IF(A260=1,fpdate,B259+7),"n/a")),IF(periods_per_year=24,DATE(YEAR(fpdate),MONTH(fpdate)+(A260-1)/2+IF(AND(DAY(fpdate)&gt;=15,MOD(A260,2)=0),1,0),IF(MOD(A260,2)=0,IF(DAY(fpdate)&gt;=15,DAY(fpdate)-14,DAY(fpdate)+14),DAY(fpdate))),IF(DAY(DATE(YEAR(fpdate),MONTH(fpdate)+A260-1,DAY(fpdate)))&lt;&gt;DAY(fpdate),DATE(YEAR(fpdate),MONTH(fpdate)+A260,0),DATE(YEAR(fpdate),MONTH(fpdate)+A260-1,DAY(fpdate))))))</f>
        <v/>
      </c>
      <c r="C260" s="50" t="str">
        <f>IF(A260="","",IF(variable,IF(A260&lt;MortgageCalculator!$L$6*periods_per_year,start_rate,IF(MortgageCalculator!$L$10&gt;=0,MIN(MortgageCalculator!$L$7,start_rate+MortgageCalculator!$L$10*ROUNDUP((A260-MortgageCalculator!$L$6*periods_per_year)/MortgageCalculator!$L$9,0)),MAX(MortgageCalculator!$L$8,start_rate+MortgageCalculator!$L$10*ROUNDUP((A260-MortgageCalculator!$L$6*periods_per_year)/MortgageCalculator!$L$9,0)))),start_rate))</f>
        <v/>
      </c>
      <c r="D260" s="51" t="str">
        <f t="shared" ref="D260:D323" si="26">IF(A260="","",ROUND((((1+C260/CP)^(CP/periods_per_year))-1)*G259,2))</f>
        <v/>
      </c>
      <c r="E260" s="51" t="str">
        <f t="shared" ref="E260:E323" si="27">IF(A260="","",IF(A260=nper,G259+D260,MIN(G259+D260,IF(C260=C259,E259,ROUND(-PMT(((1+C260/CP)^(CP/periods_per_year))-1,nper-A260+1,G259),2)))))</f>
        <v/>
      </c>
      <c r="F260" s="51" t="str">
        <f t="shared" ref="F260:F323" si="28">IF(A260="","",E260-D260)</f>
        <v/>
      </c>
      <c r="G260" s="51" t="str">
        <f t="shared" ref="G260:G323" si="29">IF(A260="","",G259-F260)</f>
        <v/>
      </c>
    </row>
    <row r="261" spans="1:7" x14ac:dyDescent="0.2">
      <c r="A261" s="48" t="str">
        <f t="shared" si="24"/>
        <v/>
      </c>
      <c r="B261" s="49" t="str">
        <f t="shared" si="25"/>
        <v/>
      </c>
      <c r="C261" s="50" t="str">
        <f>IF(A261="","",IF(variable,IF(A261&lt;MortgageCalculator!$L$6*periods_per_year,start_rate,IF(MortgageCalculator!$L$10&gt;=0,MIN(MortgageCalculator!$L$7,start_rate+MortgageCalculator!$L$10*ROUNDUP((A261-MortgageCalculator!$L$6*periods_per_year)/MortgageCalculator!$L$9,0)),MAX(MortgageCalculator!$L$8,start_rate+MortgageCalculator!$L$10*ROUNDUP((A261-MortgageCalculator!$L$6*periods_per_year)/MortgageCalculator!$L$9,0)))),start_rate))</f>
        <v/>
      </c>
      <c r="D261" s="51" t="str">
        <f t="shared" si="26"/>
        <v/>
      </c>
      <c r="E261" s="51" t="str">
        <f t="shared" si="27"/>
        <v/>
      </c>
      <c r="F261" s="51" t="str">
        <f t="shared" si="28"/>
        <v/>
      </c>
      <c r="G261" s="51" t="str">
        <f t="shared" si="29"/>
        <v/>
      </c>
    </row>
    <row r="262" spans="1:7" x14ac:dyDescent="0.2">
      <c r="A262" s="48" t="str">
        <f t="shared" si="24"/>
        <v/>
      </c>
      <c r="B262" s="49" t="str">
        <f t="shared" si="25"/>
        <v/>
      </c>
      <c r="C262" s="50" t="str">
        <f>IF(A262="","",IF(variable,IF(A262&lt;MortgageCalculator!$L$6*periods_per_year,start_rate,IF(MortgageCalculator!$L$10&gt;=0,MIN(MortgageCalculator!$L$7,start_rate+MortgageCalculator!$L$10*ROUNDUP((A262-MortgageCalculator!$L$6*periods_per_year)/MortgageCalculator!$L$9,0)),MAX(MortgageCalculator!$L$8,start_rate+MortgageCalculator!$L$10*ROUNDUP((A262-MortgageCalculator!$L$6*periods_per_year)/MortgageCalculator!$L$9,0)))),start_rate))</f>
        <v/>
      </c>
      <c r="D262" s="51" t="str">
        <f t="shared" si="26"/>
        <v/>
      </c>
      <c r="E262" s="51" t="str">
        <f t="shared" si="27"/>
        <v/>
      </c>
      <c r="F262" s="51" t="str">
        <f t="shared" si="28"/>
        <v/>
      </c>
      <c r="G262" s="51" t="str">
        <f t="shared" si="29"/>
        <v/>
      </c>
    </row>
    <row r="263" spans="1:7" x14ac:dyDescent="0.2">
      <c r="A263" s="48" t="str">
        <f t="shared" si="24"/>
        <v/>
      </c>
      <c r="B263" s="49" t="str">
        <f t="shared" si="25"/>
        <v/>
      </c>
      <c r="C263" s="50" t="str">
        <f>IF(A263="","",IF(variable,IF(A263&lt;MortgageCalculator!$L$6*periods_per_year,start_rate,IF(MortgageCalculator!$L$10&gt;=0,MIN(MortgageCalculator!$L$7,start_rate+MortgageCalculator!$L$10*ROUNDUP((A263-MortgageCalculator!$L$6*periods_per_year)/MortgageCalculator!$L$9,0)),MAX(MortgageCalculator!$L$8,start_rate+MortgageCalculator!$L$10*ROUNDUP((A263-MortgageCalculator!$L$6*periods_per_year)/MortgageCalculator!$L$9,0)))),start_rate))</f>
        <v/>
      </c>
      <c r="D263" s="51" t="str">
        <f t="shared" si="26"/>
        <v/>
      </c>
      <c r="E263" s="51" t="str">
        <f t="shared" si="27"/>
        <v/>
      </c>
      <c r="F263" s="51" t="str">
        <f t="shared" si="28"/>
        <v/>
      </c>
      <c r="G263" s="51" t="str">
        <f t="shared" si="29"/>
        <v/>
      </c>
    </row>
    <row r="264" spans="1:7" x14ac:dyDescent="0.2">
      <c r="A264" s="48" t="str">
        <f t="shared" si="24"/>
        <v/>
      </c>
      <c r="B264" s="49" t="str">
        <f t="shared" si="25"/>
        <v/>
      </c>
      <c r="C264" s="50" t="str">
        <f>IF(A264="","",IF(variable,IF(A264&lt;MortgageCalculator!$L$6*periods_per_year,start_rate,IF(MortgageCalculator!$L$10&gt;=0,MIN(MortgageCalculator!$L$7,start_rate+MortgageCalculator!$L$10*ROUNDUP((A264-MortgageCalculator!$L$6*periods_per_year)/MortgageCalculator!$L$9,0)),MAX(MortgageCalculator!$L$8,start_rate+MortgageCalculator!$L$10*ROUNDUP((A264-MortgageCalculator!$L$6*periods_per_year)/MortgageCalculator!$L$9,0)))),start_rate))</f>
        <v/>
      </c>
      <c r="D264" s="51" t="str">
        <f t="shared" si="26"/>
        <v/>
      </c>
      <c r="E264" s="51" t="str">
        <f t="shared" si="27"/>
        <v/>
      </c>
      <c r="F264" s="51" t="str">
        <f t="shared" si="28"/>
        <v/>
      </c>
      <c r="G264" s="51" t="str">
        <f t="shared" si="29"/>
        <v/>
      </c>
    </row>
    <row r="265" spans="1:7" x14ac:dyDescent="0.2">
      <c r="A265" s="48" t="str">
        <f t="shared" si="24"/>
        <v/>
      </c>
      <c r="B265" s="49" t="str">
        <f t="shared" si="25"/>
        <v/>
      </c>
      <c r="C265" s="50" t="str">
        <f>IF(A265="","",IF(variable,IF(A265&lt;MortgageCalculator!$L$6*periods_per_year,start_rate,IF(MortgageCalculator!$L$10&gt;=0,MIN(MortgageCalculator!$L$7,start_rate+MortgageCalculator!$L$10*ROUNDUP((A265-MortgageCalculator!$L$6*periods_per_year)/MortgageCalculator!$L$9,0)),MAX(MortgageCalculator!$L$8,start_rate+MortgageCalculator!$L$10*ROUNDUP((A265-MortgageCalculator!$L$6*periods_per_year)/MortgageCalculator!$L$9,0)))),start_rate))</f>
        <v/>
      </c>
      <c r="D265" s="51" t="str">
        <f t="shared" si="26"/>
        <v/>
      </c>
      <c r="E265" s="51" t="str">
        <f t="shared" si="27"/>
        <v/>
      </c>
      <c r="F265" s="51" t="str">
        <f t="shared" si="28"/>
        <v/>
      </c>
      <c r="G265" s="51" t="str">
        <f t="shared" si="29"/>
        <v/>
      </c>
    </row>
    <row r="266" spans="1:7" x14ac:dyDescent="0.2">
      <c r="A266" s="48" t="str">
        <f t="shared" si="24"/>
        <v/>
      </c>
      <c r="B266" s="49" t="str">
        <f t="shared" si="25"/>
        <v/>
      </c>
      <c r="C266" s="50" t="str">
        <f>IF(A266="","",IF(variable,IF(A266&lt;MortgageCalculator!$L$6*periods_per_year,start_rate,IF(MortgageCalculator!$L$10&gt;=0,MIN(MortgageCalculator!$L$7,start_rate+MortgageCalculator!$L$10*ROUNDUP((A266-MortgageCalculator!$L$6*periods_per_year)/MortgageCalculator!$L$9,0)),MAX(MortgageCalculator!$L$8,start_rate+MortgageCalculator!$L$10*ROUNDUP((A266-MortgageCalculator!$L$6*periods_per_year)/MortgageCalculator!$L$9,0)))),start_rate))</f>
        <v/>
      </c>
      <c r="D266" s="51" t="str">
        <f t="shared" si="26"/>
        <v/>
      </c>
      <c r="E266" s="51" t="str">
        <f t="shared" si="27"/>
        <v/>
      </c>
      <c r="F266" s="51" t="str">
        <f t="shared" si="28"/>
        <v/>
      </c>
      <c r="G266" s="51" t="str">
        <f t="shared" si="29"/>
        <v/>
      </c>
    </row>
    <row r="267" spans="1:7" x14ac:dyDescent="0.2">
      <c r="A267" s="48" t="str">
        <f t="shared" si="24"/>
        <v/>
      </c>
      <c r="B267" s="49" t="str">
        <f t="shared" si="25"/>
        <v/>
      </c>
      <c r="C267" s="50" t="str">
        <f>IF(A267="","",IF(variable,IF(A267&lt;MortgageCalculator!$L$6*periods_per_year,start_rate,IF(MortgageCalculator!$L$10&gt;=0,MIN(MortgageCalculator!$L$7,start_rate+MortgageCalculator!$L$10*ROUNDUP((A267-MortgageCalculator!$L$6*periods_per_year)/MortgageCalculator!$L$9,0)),MAX(MortgageCalculator!$L$8,start_rate+MortgageCalculator!$L$10*ROUNDUP((A267-MortgageCalculator!$L$6*periods_per_year)/MortgageCalculator!$L$9,0)))),start_rate))</f>
        <v/>
      </c>
      <c r="D267" s="51" t="str">
        <f t="shared" si="26"/>
        <v/>
      </c>
      <c r="E267" s="51" t="str">
        <f t="shared" si="27"/>
        <v/>
      </c>
      <c r="F267" s="51" t="str">
        <f t="shared" si="28"/>
        <v/>
      </c>
      <c r="G267" s="51" t="str">
        <f t="shared" si="29"/>
        <v/>
      </c>
    </row>
    <row r="268" spans="1:7" x14ac:dyDescent="0.2">
      <c r="A268" s="48" t="str">
        <f t="shared" si="24"/>
        <v/>
      </c>
      <c r="B268" s="49" t="str">
        <f t="shared" si="25"/>
        <v/>
      </c>
      <c r="C268" s="50" t="str">
        <f>IF(A268="","",IF(variable,IF(A268&lt;MortgageCalculator!$L$6*periods_per_year,start_rate,IF(MortgageCalculator!$L$10&gt;=0,MIN(MortgageCalculator!$L$7,start_rate+MortgageCalculator!$L$10*ROUNDUP((A268-MortgageCalculator!$L$6*periods_per_year)/MortgageCalculator!$L$9,0)),MAX(MortgageCalculator!$L$8,start_rate+MortgageCalculator!$L$10*ROUNDUP((A268-MortgageCalculator!$L$6*periods_per_year)/MortgageCalculator!$L$9,0)))),start_rate))</f>
        <v/>
      </c>
      <c r="D268" s="51" t="str">
        <f t="shared" si="26"/>
        <v/>
      </c>
      <c r="E268" s="51" t="str">
        <f t="shared" si="27"/>
        <v/>
      </c>
      <c r="F268" s="51" t="str">
        <f t="shared" si="28"/>
        <v/>
      </c>
      <c r="G268" s="51" t="str">
        <f t="shared" si="29"/>
        <v/>
      </c>
    </row>
    <row r="269" spans="1:7" x14ac:dyDescent="0.2">
      <c r="A269" s="48" t="str">
        <f t="shared" si="24"/>
        <v/>
      </c>
      <c r="B269" s="49" t="str">
        <f t="shared" si="25"/>
        <v/>
      </c>
      <c r="C269" s="50" t="str">
        <f>IF(A269="","",IF(variable,IF(A269&lt;MortgageCalculator!$L$6*periods_per_year,start_rate,IF(MortgageCalculator!$L$10&gt;=0,MIN(MortgageCalculator!$L$7,start_rate+MortgageCalculator!$L$10*ROUNDUP((A269-MortgageCalculator!$L$6*periods_per_year)/MortgageCalculator!$L$9,0)),MAX(MortgageCalculator!$L$8,start_rate+MortgageCalculator!$L$10*ROUNDUP((A269-MortgageCalculator!$L$6*periods_per_year)/MortgageCalculator!$L$9,0)))),start_rate))</f>
        <v/>
      </c>
      <c r="D269" s="51" t="str">
        <f t="shared" si="26"/>
        <v/>
      </c>
      <c r="E269" s="51" t="str">
        <f t="shared" si="27"/>
        <v/>
      </c>
      <c r="F269" s="51" t="str">
        <f t="shared" si="28"/>
        <v/>
      </c>
      <c r="G269" s="51" t="str">
        <f t="shared" si="29"/>
        <v/>
      </c>
    </row>
    <row r="270" spans="1:7" x14ac:dyDescent="0.2">
      <c r="A270" s="48" t="str">
        <f t="shared" si="24"/>
        <v/>
      </c>
      <c r="B270" s="49" t="str">
        <f t="shared" si="25"/>
        <v/>
      </c>
      <c r="C270" s="50" t="str">
        <f>IF(A270="","",IF(variable,IF(A270&lt;MortgageCalculator!$L$6*periods_per_year,start_rate,IF(MortgageCalculator!$L$10&gt;=0,MIN(MortgageCalculator!$L$7,start_rate+MortgageCalculator!$L$10*ROUNDUP((A270-MortgageCalculator!$L$6*periods_per_year)/MortgageCalculator!$L$9,0)),MAX(MortgageCalculator!$L$8,start_rate+MortgageCalculator!$L$10*ROUNDUP((A270-MortgageCalculator!$L$6*periods_per_year)/MortgageCalculator!$L$9,0)))),start_rate))</f>
        <v/>
      </c>
      <c r="D270" s="51" t="str">
        <f t="shared" si="26"/>
        <v/>
      </c>
      <c r="E270" s="51" t="str">
        <f t="shared" si="27"/>
        <v/>
      </c>
      <c r="F270" s="51" t="str">
        <f t="shared" si="28"/>
        <v/>
      </c>
      <c r="G270" s="51" t="str">
        <f t="shared" si="29"/>
        <v/>
      </c>
    </row>
    <row r="271" spans="1:7" x14ac:dyDescent="0.2">
      <c r="A271" s="48" t="str">
        <f t="shared" si="24"/>
        <v/>
      </c>
      <c r="B271" s="49" t="str">
        <f t="shared" si="25"/>
        <v/>
      </c>
      <c r="C271" s="50" t="str">
        <f>IF(A271="","",IF(variable,IF(A271&lt;MortgageCalculator!$L$6*periods_per_year,start_rate,IF(MortgageCalculator!$L$10&gt;=0,MIN(MortgageCalculator!$L$7,start_rate+MortgageCalculator!$L$10*ROUNDUP((A271-MortgageCalculator!$L$6*periods_per_year)/MortgageCalculator!$L$9,0)),MAX(MortgageCalculator!$L$8,start_rate+MortgageCalculator!$L$10*ROUNDUP((A271-MortgageCalculator!$L$6*periods_per_year)/MortgageCalculator!$L$9,0)))),start_rate))</f>
        <v/>
      </c>
      <c r="D271" s="51" t="str">
        <f t="shared" si="26"/>
        <v/>
      </c>
      <c r="E271" s="51" t="str">
        <f t="shared" si="27"/>
        <v/>
      </c>
      <c r="F271" s="51" t="str">
        <f t="shared" si="28"/>
        <v/>
      </c>
      <c r="G271" s="51" t="str">
        <f t="shared" si="29"/>
        <v/>
      </c>
    </row>
    <row r="272" spans="1:7" x14ac:dyDescent="0.2">
      <c r="A272" s="48" t="str">
        <f t="shared" si="24"/>
        <v/>
      </c>
      <c r="B272" s="49" t="str">
        <f t="shared" si="25"/>
        <v/>
      </c>
      <c r="C272" s="50" t="str">
        <f>IF(A272="","",IF(variable,IF(A272&lt;MortgageCalculator!$L$6*periods_per_year,start_rate,IF(MortgageCalculator!$L$10&gt;=0,MIN(MortgageCalculator!$L$7,start_rate+MortgageCalculator!$L$10*ROUNDUP((A272-MortgageCalculator!$L$6*periods_per_year)/MortgageCalculator!$L$9,0)),MAX(MortgageCalculator!$L$8,start_rate+MortgageCalculator!$L$10*ROUNDUP((A272-MortgageCalculator!$L$6*periods_per_year)/MortgageCalculator!$L$9,0)))),start_rate))</f>
        <v/>
      </c>
      <c r="D272" s="51" t="str">
        <f t="shared" si="26"/>
        <v/>
      </c>
      <c r="E272" s="51" t="str">
        <f t="shared" si="27"/>
        <v/>
      </c>
      <c r="F272" s="51" t="str">
        <f t="shared" si="28"/>
        <v/>
      </c>
      <c r="G272" s="51" t="str">
        <f t="shared" si="29"/>
        <v/>
      </c>
    </row>
    <row r="273" spans="1:7" x14ac:dyDescent="0.2">
      <c r="A273" s="48" t="str">
        <f t="shared" si="24"/>
        <v/>
      </c>
      <c r="B273" s="49" t="str">
        <f t="shared" si="25"/>
        <v/>
      </c>
      <c r="C273" s="50" t="str">
        <f>IF(A273="","",IF(variable,IF(A273&lt;MortgageCalculator!$L$6*periods_per_year,start_rate,IF(MortgageCalculator!$L$10&gt;=0,MIN(MortgageCalculator!$L$7,start_rate+MortgageCalculator!$L$10*ROUNDUP((A273-MortgageCalculator!$L$6*periods_per_year)/MortgageCalculator!$L$9,0)),MAX(MortgageCalculator!$L$8,start_rate+MortgageCalculator!$L$10*ROUNDUP((A273-MortgageCalculator!$L$6*periods_per_year)/MortgageCalculator!$L$9,0)))),start_rate))</f>
        <v/>
      </c>
      <c r="D273" s="51" t="str">
        <f t="shared" si="26"/>
        <v/>
      </c>
      <c r="E273" s="51" t="str">
        <f t="shared" si="27"/>
        <v/>
      </c>
      <c r="F273" s="51" t="str">
        <f t="shared" si="28"/>
        <v/>
      </c>
      <c r="G273" s="51" t="str">
        <f t="shared" si="29"/>
        <v/>
      </c>
    </row>
    <row r="274" spans="1:7" x14ac:dyDescent="0.2">
      <c r="A274" s="48" t="str">
        <f t="shared" si="24"/>
        <v/>
      </c>
      <c r="B274" s="49" t="str">
        <f t="shared" si="25"/>
        <v/>
      </c>
      <c r="C274" s="50" t="str">
        <f>IF(A274="","",IF(variable,IF(A274&lt;MortgageCalculator!$L$6*periods_per_year,start_rate,IF(MortgageCalculator!$L$10&gt;=0,MIN(MortgageCalculator!$L$7,start_rate+MortgageCalculator!$L$10*ROUNDUP((A274-MortgageCalculator!$L$6*periods_per_year)/MortgageCalculator!$L$9,0)),MAX(MortgageCalculator!$L$8,start_rate+MortgageCalculator!$L$10*ROUNDUP((A274-MortgageCalculator!$L$6*periods_per_year)/MortgageCalculator!$L$9,0)))),start_rate))</f>
        <v/>
      </c>
      <c r="D274" s="51" t="str">
        <f t="shared" si="26"/>
        <v/>
      </c>
      <c r="E274" s="51" t="str">
        <f t="shared" si="27"/>
        <v/>
      </c>
      <c r="F274" s="51" t="str">
        <f t="shared" si="28"/>
        <v/>
      </c>
      <c r="G274" s="51" t="str">
        <f t="shared" si="29"/>
        <v/>
      </c>
    </row>
    <row r="275" spans="1:7" x14ac:dyDescent="0.2">
      <c r="A275" s="48" t="str">
        <f t="shared" si="24"/>
        <v/>
      </c>
      <c r="B275" s="49" t="str">
        <f t="shared" si="25"/>
        <v/>
      </c>
      <c r="C275" s="50" t="str">
        <f>IF(A275="","",IF(variable,IF(A275&lt;MortgageCalculator!$L$6*periods_per_year,start_rate,IF(MortgageCalculator!$L$10&gt;=0,MIN(MortgageCalculator!$L$7,start_rate+MortgageCalculator!$L$10*ROUNDUP((A275-MortgageCalculator!$L$6*periods_per_year)/MortgageCalculator!$L$9,0)),MAX(MortgageCalculator!$L$8,start_rate+MortgageCalculator!$L$10*ROUNDUP((A275-MortgageCalculator!$L$6*periods_per_year)/MortgageCalculator!$L$9,0)))),start_rate))</f>
        <v/>
      </c>
      <c r="D275" s="51" t="str">
        <f t="shared" si="26"/>
        <v/>
      </c>
      <c r="E275" s="51" t="str">
        <f t="shared" si="27"/>
        <v/>
      </c>
      <c r="F275" s="51" t="str">
        <f t="shared" si="28"/>
        <v/>
      </c>
      <c r="G275" s="51" t="str">
        <f t="shared" si="29"/>
        <v/>
      </c>
    </row>
    <row r="276" spans="1:7" x14ac:dyDescent="0.2">
      <c r="A276" s="48" t="str">
        <f t="shared" si="24"/>
        <v/>
      </c>
      <c r="B276" s="49" t="str">
        <f t="shared" si="25"/>
        <v/>
      </c>
      <c r="C276" s="50" t="str">
        <f>IF(A276="","",IF(variable,IF(A276&lt;MortgageCalculator!$L$6*periods_per_year,start_rate,IF(MortgageCalculator!$L$10&gt;=0,MIN(MortgageCalculator!$L$7,start_rate+MortgageCalculator!$L$10*ROUNDUP((A276-MortgageCalculator!$L$6*periods_per_year)/MortgageCalculator!$L$9,0)),MAX(MortgageCalculator!$L$8,start_rate+MortgageCalculator!$L$10*ROUNDUP((A276-MortgageCalculator!$L$6*periods_per_year)/MortgageCalculator!$L$9,0)))),start_rate))</f>
        <v/>
      </c>
      <c r="D276" s="51" t="str">
        <f t="shared" si="26"/>
        <v/>
      </c>
      <c r="E276" s="51" t="str">
        <f t="shared" si="27"/>
        <v/>
      </c>
      <c r="F276" s="51" t="str">
        <f t="shared" si="28"/>
        <v/>
      </c>
      <c r="G276" s="51" t="str">
        <f t="shared" si="29"/>
        <v/>
      </c>
    </row>
    <row r="277" spans="1:7" x14ac:dyDescent="0.2">
      <c r="A277" s="48" t="str">
        <f t="shared" si="24"/>
        <v/>
      </c>
      <c r="B277" s="49" t="str">
        <f t="shared" si="25"/>
        <v/>
      </c>
      <c r="C277" s="50" t="str">
        <f>IF(A277="","",IF(variable,IF(A277&lt;MortgageCalculator!$L$6*periods_per_year,start_rate,IF(MortgageCalculator!$L$10&gt;=0,MIN(MortgageCalculator!$L$7,start_rate+MortgageCalculator!$L$10*ROUNDUP((A277-MortgageCalculator!$L$6*periods_per_year)/MortgageCalculator!$L$9,0)),MAX(MortgageCalculator!$L$8,start_rate+MortgageCalculator!$L$10*ROUNDUP((A277-MortgageCalculator!$L$6*periods_per_year)/MortgageCalculator!$L$9,0)))),start_rate))</f>
        <v/>
      </c>
      <c r="D277" s="51" t="str">
        <f t="shared" si="26"/>
        <v/>
      </c>
      <c r="E277" s="51" t="str">
        <f t="shared" si="27"/>
        <v/>
      </c>
      <c r="F277" s="51" t="str">
        <f t="shared" si="28"/>
        <v/>
      </c>
      <c r="G277" s="51" t="str">
        <f t="shared" si="29"/>
        <v/>
      </c>
    </row>
    <row r="278" spans="1:7" x14ac:dyDescent="0.2">
      <c r="A278" s="48" t="str">
        <f t="shared" si="24"/>
        <v/>
      </c>
      <c r="B278" s="49" t="str">
        <f t="shared" si="25"/>
        <v/>
      </c>
      <c r="C278" s="50" t="str">
        <f>IF(A278="","",IF(variable,IF(A278&lt;MortgageCalculator!$L$6*periods_per_year,start_rate,IF(MortgageCalculator!$L$10&gt;=0,MIN(MortgageCalculator!$L$7,start_rate+MortgageCalculator!$L$10*ROUNDUP((A278-MortgageCalculator!$L$6*periods_per_year)/MortgageCalculator!$L$9,0)),MAX(MortgageCalculator!$L$8,start_rate+MortgageCalculator!$L$10*ROUNDUP((A278-MortgageCalculator!$L$6*periods_per_year)/MortgageCalculator!$L$9,0)))),start_rate))</f>
        <v/>
      </c>
      <c r="D278" s="51" t="str">
        <f t="shared" si="26"/>
        <v/>
      </c>
      <c r="E278" s="51" t="str">
        <f t="shared" si="27"/>
        <v/>
      </c>
      <c r="F278" s="51" t="str">
        <f t="shared" si="28"/>
        <v/>
      </c>
      <c r="G278" s="51" t="str">
        <f t="shared" si="29"/>
        <v/>
      </c>
    </row>
    <row r="279" spans="1:7" x14ac:dyDescent="0.2">
      <c r="A279" s="48" t="str">
        <f t="shared" si="24"/>
        <v/>
      </c>
      <c r="B279" s="49" t="str">
        <f t="shared" si="25"/>
        <v/>
      </c>
      <c r="C279" s="50" t="str">
        <f>IF(A279="","",IF(variable,IF(A279&lt;MortgageCalculator!$L$6*periods_per_year,start_rate,IF(MortgageCalculator!$L$10&gt;=0,MIN(MortgageCalculator!$L$7,start_rate+MortgageCalculator!$L$10*ROUNDUP((A279-MortgageCalculator!$L$6*periods_per_year)/MortgageCalculator!$L$9,0)),MAX(MortgageCalculator!$L$8,start_rate+MortgageCalculator!$L$10*ROUNDUP((A279-MortgageCalculator!$L$6*periods_per_year)/MortgageCalculator!$L$9,0)))),start_rate))</f>
        <v/>
      </c>
      <c r="D279" s="51" t="str">
        <f t="shared" si="26"/>
        <v/>
      </c>
      <c r="E279" s="51" t="str">
        <f t="shared" si="27"/>
        <v/>
      </c>
      <c r="F279" s="51" t="str">
        <f t="shared" si="28"/>
        <v/>
      </c>
      <c r="G279" s="51" t="str">
        <f t="shared" si="29"/>
        <v/>
      </c>
    </row>
    <row r="280" spans="1:7" x14ac:dyDescent="0.2">
      <c r="A280" s="48" t="str">
        <f t="shared" si="24"/>
        <v/>
      </c>
      <c r="B280" s="49" t="str">
        <f t="shared" si="25"/>
        <v/>
      </c>
      <c r="C280" s="50" t="str">
        <f>IF(A280="","",IF(variable,IF(A280&lt;MortgageCalculator!$L$6*periods_per_year,start_rate,IF(MortgageCalculator!$L$10&gt;=0,MIN(MortgageCalculator!$L$7,start_rate+MortgageCalculator!$L$10*ROUNDUP((A280-MortgageCalculator!$L$6*periods_per_year)/MortgageCalculator!$L$9,0)),MAX(MortgageCalculator!$L$8,start_rate+MortgageCalculator!$L$10*ROUNDUP((A280-MortgageCalculator!$L$6*periods_per_year)/MortgageCalculator!$L$9,0)))),start_rate))</f>
        <v/>
      </c>
      <c r="D280" s="51" t="str">
        <f t="shared" si="26"/>
        <v/>
      </c>
      <c r="E280" s="51" t="str">
        <f t="shared" si="27"/>
        <v/>
      </c>
      <c r="F280" s="51" t="str">
        <f t="shared" si="28"/>
        <v/>
      </c>
      <c r="G280" s="51" t="str">
        <f t="shared" si="29"/>
        <v/>
      </c>
    </row>
    <row r="281" spans="1:7" x14ac:dyDescent="0.2">
      <c r="A281" s="48" t="str">
        <f t="shared" si="24"/>
        <v/>
      </c>
      <c r="B281" s="49" t="str">
        <f t="shared" si="25"/>
        <v/>
      </c>
      <c r="C281" s="50" t="str">
        <f>IF(A281="","",IF(variable,IF(A281&lt;MortgageCalculator!$L$6*periods_per_year,start_rate,IF(MortgageCalculator!$L$10&gt;=0,MIN(MortgageCalculator!$L$7,start_rate+MortgageCalculator!$L$10*ROUNDUP((A281-MortgageCalculator!$L$6*periods_per_year)/MortgageCalculator!$L$9,0)),MAX(MortgageCalculator!$L$8,start_rate+MortgageCalculator!$L$10*ROUNDUP((A281-MortgageCalculator!$L$6*periods_per_year)/MortgageCalculator!$L$9,0)))),start_rate))</f>
        <v/>
      </c>
      <c r="D281" s="51" t="str">
        <f t="shared" si="26"/>
        <v/>
      </c>
      <c r="E281" s="51" t="str">
        <f t="shared" si="27"/>
        <v/>
      </c>
      <c r="F281" s="51" t="str">
        <f t="shared" si="28"/>
        <v/>
      </c>
      <c r="G281" s="51" t="str">
        <f t="shared" si="29"/>
        <v/>
      </c>
    </row>
    <row r="282" spans="1:7" x14ac:dyDescent="0.2">
      <c r="A282" s="48" t="str">
        <f t="shared" si="24"/>
        <v/>
      </c>
      <c r="B282" s="49" t="str">
        <f t="shared" si="25"/>
        <v/>
      </c>
      <c r="C282" s="50" t="str">
        <f>IF(A282="","",IF(variable,IF(A282&lt;MortgageCalculator!$L$6*periods_per_year,start_rate,IF(MortgageCalculator!$L$10&gt;=0,MIN(MortgageCalculator!$L$7,start_rate+MortgageCalculator!$L$10*ROUNDUP((A282-MortgageCalculator!$L$6*periods_per_year)/MortgageCalculator!$L$9,0)),MAX(MortgageCalculator!$L$8,start_rate+MortgageCalculator!$L$10*ROUNDUP((A282-MortgageCalculator!$L$6*periods_per_year)/MortgageCalculator!$L$9,0)))),start_rate))</f>
        <v/>
      </c>
      <c r="D282" s="51" t="str">
        <f t="shared" si="26"/>
        <v/>
      </c>
      <c r="E282" s="51" t="str">
        <f t="shared" si="27"/>
        <v/>
      </c>
      <c r="F282" s="51" t="str">
        <f t="shared" si="28"/>
        <v/>
      </c>
      <c r="G282" s="51" t="str">
        <f t="shared" si="29"/>
        <v/>
      </c>
    </row>
    <row r="283" spans="1:7" x14ac:dyDescent="0.2">
      <c r="A283" s="48" t="str">
        <f t="shared" si="24"/>
        <v/>
      </c>
      <c r="B283" s="49" t="str">
        <f t="shared" si="25"/>
        <v/>
      </c>
      <c r="C283" s="50" t="str">
        <f>IF(A283="","",IF(variable,IF(A283&lt;MortgageCalculator!$L$6*periods_per_year,start_rate,IF(MortgageCalculator!$L$10&gt;=0,MIN(MortgageCalculator!$L$7,start_rate+MortgageCalculator!$L$10*ROUNDUP((A283-MortgageCalculator!$L$6*periods_per_year)/MortgageCalculator!$L$9,0)),MAX(MortgageCalculator!$L$8,start_rate+MortgageCalculator!$L$10*ROUNDUP((A283-MortgageCalculator!$L$6*periods_per_year)/MortgageCalculator!$L$9,0)))),start_rate))</f>
        <v/>
      </c>
      <c r="D283" s="51" t="str">
        <f t="shared" si="26"/>
        <v/>
      </c>
      <c r="E283" s="51" t="str">
        <f t="shared" si="27"/>
        <v/>
      </c>
      <c r="F283" s="51" t="str">
        <f t="shared" si="28"/>
        <v/>
      </c>
      <c r="G283" s="51" t="str">
        <f t="shared" si="29"/>
        <v/>
      </c>
    </row>
    <row r="284" spans="1:7" x14ac:dyDescent="0.2">
      <c r="A284" s="48" t="str">
        <f t="shared" si="24"/>
        <v/>
      </c>
      <c r="B284" s="49" t="str">
        <f t="shared" si="25"/>
        <v/>
      </c>
      <c r="C284" s="50" t="str">
        <f>IF(A284="","",IF(variable,IF(A284&lt;MortgageCalculator!$L$6*periods_per_year,start_rate,IF(MortgageCalculator!$L$10&gt;=0,MIN(MortgageCalculator!$L$7,start_rate+MortgageCalculator!$L$10*ROUNDUP((A284-MortgageCalculator!$L$6*periods_per_year)/MortgageCalculator!$L$9,0)),MAX(MortgageCalculator!$L$8,start_rate+MortgageCalculator!$L$10*ROUNDUP((A284-MortgageCalculator!$L$6*periods_per_year)/MortgageCalculator!$L$9,0)))),start_rate))</f>
        <v/>
      </c>
      <c r="D284" s="51" t="str">
        <f t="shared" si="26"/>
        <v/>
      </c>
      <c r="E284" s="51" t="str">
        <f t="shared" si="27"/>
        <v/>
      </c>
      <c r="F284" s="51" t="str">
        <f t="shared" si="28"/>
        <v/>
      </c>
      <c r="G284" s="51" t="str">
        <f t="shared" si="29"/>
        <v/>
      </c>
    </row>
    <row r="285" spans="1:7" x14ac:dyDescent="0.2">
      <c r="A285" s="48" t="str">
        <f t="shared" si="24"/>
        <v/>
      </c>
      <c r="B285" s="49" t="str">
        <f t="shared" si="25"/>
        <v/>
      </c>
      <c r="C285" s="50" t="str">
        <f>IF(A285="","",IF(variable,IF(A285&lt;MortgageCalculator!$L$6*periods_per_year,start_rate,IF(MortgageCalculator!$L$10&gt;=0,MIN(MortgageCalculator!$L$7,start_rate+MortgageCalculator!$L$10*ROUNDUP((A285-MortgageCalculator!$L$6*periods_per_year)/MortgageCalculator!$L$9,0)),MAX(MortgageCalculator!$L$8,start_rate+MortgageCalculator!$L$10*ROUNDUP((A285-MortgageCalculator!$L$6*periods_per_year)/MortgageCalculator!$L$9,0)))),start_rate))</f>
        <v/>
      </c>
      <c r="D285" s="51" t="str">
        <f t="shared" si="26"/>
        <v/>
      </c>
      <c r="E285" s="51" t="str">
        <f t="shared" si="27"/>
        <v/>
      </c>
      <c r="F285" s="51" t="str">
        <f t="shared" si="28"/>
        <v/>
      </c>
      <c r="G285" s="51" t="str">
        <f t="shared" si="29"/>
        <v/>
      </c>
    </row>
    <row r="286" spans="1:7" x14ac:dyDescent="0.2">
      <c r="A286" s="48" t="str">
        <f t="shared" si="24"/>
        <v/>
      </c>
      <c r="B286" s="49" t="str">
        <f t="shared" si="25"/>
        <v/>
      </c>
      <c r="C286" s="50" t="str">
        <f>IF(A286="","",IF(variable,IF(A286&lt;MortgageCalculator!$L$6*periods_per_year,start_rate,IF(MortgageCalculator!$L$10&gt;=0,MIN(MortgageCalculator!$L$7,start_rate+MortgageCalculator!$L$10*ROUNDUP((A286-MortgageCalculator!$L$6*periods_per_year)/MortgageCalculator!$L$9,0)),MAX(MortgageCalculator!$L$8,start_rate+MortgageCalculator!$L$10*ROUNDUP((A286-MortgageCalculator!$L$6*periods_per_year)/MortgageCalculator!$L$9,0)))),start_rate))</f>
        <v/>
      </c>
      <c r="D286" s="51" t="str">
        <f t="shared" si="26"/>
        <v/>
      </c>
      <c r="E286" s="51" t="str">
        <f t="shared" si="27"/>
        <v/>
      </c>
      <c r="F286" s="51" t="str">
        <f t="shared" si="28"/>
        <v/>
      </c>
      <c r="G286" s="51" t="str">
        <f t="shared" si="29"/>
        <v/>
      </c>
    </row>
    <row r="287" spans="1:7" x14ac:dyDescent="0.2">
      <c r="A287" s="48" t="str">
        <f t="shared" si="24"/>
        <v/>
      </c>
      <c r="B287" s="49" t="str">
        <f t="shared" si="25"/>
        <v/>
      </c>
      <c r="C287" s="50" t="str">
        <f>IF(A287="","",IF(variable,IF(A287&lt;MortgageCalculator!$L$6*periods_per_year,start_rate,IF(MortgageCalculator!$L$10&gt;=0,MIN(MortgageCalculator!$L$7,start_rate+MortgageCalculator!$L$10*ROUNDUP((A287-MortgageCalculator!$L$6*periods_per_year)/MortgageCalculator!$L$9,0)),MAX(MortgageCalculator!$L$8,start_rate+MortgageCalculator!$L$10*ROUNDUP((A287-MortgageCalculator!$L$6*periods_per_year)/MortgageCalculator!$L$9,0)))),start_rate))</f>
        <v/>
      </c>
      <c r="D287" s="51" t="str">
        <f t="shared" si="26"/>
        <v/>
      </c>
      <c r="E287" s="51" t="str">
        <f t="shared" si="27"/>
        <v/>
      </c>
      <c r="F287" s="51" t="str">
        <f t="shared" si="28"/>
        <v/>
      </c>
      <c r="G287" s="51" t="str">
        <f t="shared" si="29"/>
        <v/>
      </c>
    </row>
    <row r="288" spans="1:7" x14ac:dyDescent="0.2">
      <c r="A288" s="48" t="str">
        <f t="shared" si="24"/>
        <v/>
      </c>
      <c r="B288" s="49" t="str">
        <f t="shared" si="25"/>
        <v/>
      </c>
      <c r="C288" s="50" t="str">
        <f>IF(A288="","",IF(variable,IF(A288&lt;MortgageCalculator!$L$6*periods_per_year,start_rate,IF(MortgageCalculator!$L$10&gt;=0,MIN(MortgageCalculator!$L$7,start_rate+MortgageCalculator!$L$10*ROUNDUP((A288-MortgageCalculator!$L$6*periods_per_year)/MortgageCalculator!$L$9,0)),MAX(MortgageCalculator!$L$8,start_rate+MortgageCalculator!$L$10*ROUNDUP((A288-MortgageCalculator!$L$6*periods_per_year)/MortgageCalculator!$L$9,0)))),start_rate))</f>
        <v/>
      </c>
      <c r="D288" s="51" t="str">
        <f t="shared" si="26"/>
        <v/>
      </c>
      <c r="E288" s="51" t="str">
        <f t="shared" si="27"/>
        <v/>
      </c>
      <c r="F288" s="51" t="str">
        <f t="shared" si="28"/>
        <v/>
      </c>
      <c r="G288" s="51" t="str">
        <f t="shared" si="29"/>
        <v/>
      </c>
    </row>
    <row r="289" spans="1:7" x14ac:dyDescent="0.2">
      <c r="A289" s="48" t="str">
        <f t="shared" si="24"/>
        <v/>
      </c>
      <c r="B289" s="49" t="str">
        <f t="shared" si="25"/>
        <v/>
      </c>
      <c r="C289" s="50" t="str">
        <f>IF(A289="","",IF(variable,IF(A289&lt;MortgageCalculator!$L$6*periods_per_year,start_rate,IF(MortgageCalculator!$L$10&gt;=0,MIN(MortgageCalculator!$L$7,start_rate+MortgageCalculator!$L$10*ROUNDUP((A289-MortgageCalculator!$L$6*periods_per_year)/MortgageCalculator!$L$9,0)),MAX(MortgageCalculator!$L$8,start_rate+MortgageCalculator!$L$10*ROUNDUP((A289-MortgageCalculator!$L$6*periods_per_year)/MortgageCalculator!$L$9,0)))),start_rate))</f>
        <v/>
      </c>
      <c r="D289" s="51" t="str">
        <f t="shared" si="26"/>
        <v/>
      </c>
      <c r="E289" s="51" t="str">
        <f t="shared" si="27"/>
        <v/>
      </c>
      <c r="F289" s="51" t="str">
        <f t="shared" si="28"/>
        <v/>
      </c>
      <c r="G289" s="51" t="str">
        <f t="shared" si="29"/>
        <v/>
      </c>
    </row>
    <row r="290" spans="1:7" x14ac:dyDescent="0.2">
      <c r="A290" s="48" t="str">
        <f t="shared" si="24"/>
        <v/>
      </c>
      <c r="B290" s="49" t="str">
        <f t="shared" si="25"/>
        <v/>
      </c>
      <c r="C290" s="50" t="str">
        <f>IF(A290="","",IF(variable,IF(A290&lt;MortgageCalculator!$L$6*periods_per_year,start_rate,IF(MortgageCalculator!$L$10&gt;=0,MIN(MortgageCalculator!$L$7,start_rate+MortgageCalculator!$L$10*ROUNDUP((A290-MortgageCalculator!$L$6*periods_per_year)/MortgageCalculator!$L$9,0)),MAX(MortgageCalculator!$L$8,start_rate+MortgageCalculator!$L$10*ROUNDUP((A290-MortgageCalculator!$L$6*periods_per_year)/MortgageCalculator!$L$9,0)))),start_rate))</f>
        <v/>
      </c>
      <c r="D290" s="51" t="str">
        <f t="shared" si="26"/>
        <v/>
      </c>
      <c r="E290" s="51" t="str">
        <f t="shared" si="27"/>
        <v/>
      </c>
      <c r="F290" s="51" t="str">
        <f t="shared" si="28"/>
        <v/>
      </c>
      <c r="G290" s="51" t="str">
        <f t="shared" si="29"/>
        <v/>
      </c>
    </row>
    <row r="291" spans="1:7" x14ac:dyDescent="0.2">
      <c r="A291" s="48" t="str">
        <f t="shared" si="24"/>
        <v/>
      </c>
      <c r="B291" s="49" t="str">
        <f t="shared" si="25"/>
        <v/>
      </c>
      <c r="C291" s="50" t="str">
        <f>IF(A291="","",IF(variable,IF(A291&lt;MortgageCalculator!$L$6*periods_per_year,start_rate,IF(MortgageCalculator!$L$10&gt;=0,MIN(MortgageCalculator!$L$7,start_rate+MortgageCalculator!$L$10*ROUNDUP((A291-MortgageCalculator!$L$6*periods_per_year)/MortgageCalculator!$L$9,0)),MAX(MortgageCalculator!$L$8,start_rate+MortgageCalculator!$L$10*ROUNDUP((A291-MortgageCalculator!$L$6*periods_per_year)/MortgageCalculator!$L$9,0)))),start_rate))</f>
        <v/>
      </c>
      <c r="D291" s="51" t="str">
        <f t="shared" si="26"/>
        <v/>
      </c>
      <c r="E291" s="51" t="str">
        <f t="shared" si="27"/>
        <v/>
      </c>
      <c r="F291" s="51" t="str">
        <f t="shared" si="28"/>
        <v/>
      </c>
      <c r="G291" s="51" t="str">
        <f t="shared" si="29"/>
        <v/>
      </c>
    </row>
    <row r="292" spans="1:7" x14ac:dyDescent="0.2">
      <c r="A292" s="48" t="str">
        <f t="shared" si="24"/>
        <v/>
      </c>
      <c r="B292" s="49" t="str">
        <f t="shared" si="25"/>
        <v/>
      </c>
      <c r="C292" s="50" t="str">
        <f>IF(A292="","",IF(variable,IF(A292&lt;MortgageCalculator!$L$6*periods_per_year,start_rate,IF(MortgageCalculator!$L$10&gt;=0,MIN(MortgageCalculator!$L$7,start_rate+MortgageCalculator!$L$10*ROUNDUP((A292-MortgageCalculator!$L$6*periods_per_year)/MortgageCalculator!$L$9,0)),MAX(MortgageCalculator!$L$8,start_rate+MortgageCalculator!$L$10*ROUNDUP((A292-MortgageCalculator!$L$6*periods_per_year)/MortgageCalculator!$L$9,0)))),start_rate))</f>
        <v/>
      </c>
      <c r="D292" s="51" t="str">
        <f t="shared" si="26"/>
        <v/>
      </c>
      <c r="E292" s="51" t="str">
        <f t="shared" si="27"/>
        <v/>
      </c>
      <c r="F292" s="51" t="str">
        <f t="shared" si="28"/>
        <v/>
      </c>
      <c r="G292" s="51" t="str">
        <f t="shared" si="29"/>
        <v/>
      </c>
    </row>
    <row r="293" spans="1:7" x14ac:dyDescent="0.2">
      <c r="A293" s="48" t="str">
        <f t="shared" si="24"/>
        <v/>
      </c>
      <c r="B293" s="49" t="str">
        <f t="shared" si="25"/>
        <v/>
      </c>
      <c r="C293" s="50" t="str">
        <f>IF(A293="","",IF(variable,IF(A293&lt;MortgageCalculator!$L$6*periods_per_year,start_rate,IF(MortgageCalculator!$L$10&gt;=0,MIN(MortgageCalculator!$L$7,start_rate+MortgageCalculator!$L$10*ROUNDUP((A293-MortgageCalculator!$L$6*periods_per_year)/MortgageCalculator!$L$9,0)),MAX(MortgageCalculator!$L$8,start_rate+MortgageCalculator!$L$10*ROUNDUP((A293-MortgageCalculator!$L$6*periods_per_year)/MortgageCalculator!$L$9,0)))),start_rate))</f>
        <v/>
      </c>
      <c r="D293" s="51" t="str">
        <f t="shared" si="26"/>
        <v/>
      </c>
      <c r="E293" s="51" t="str">
        <f t="shared" si="27"/>
        <v/>
      </c>
      <c r="F293" s="51" t="str">
        <f t="shared" si="28"/>
        <v/>
      </c>
      <c r="G293" s="51" t="str">
        <f t="shared" si="29"/>
        <v/>
      </c>
    </row>
    <row r="294" spans="1:7" x14ac:dyDescent="0.2">
      <c r="A294" s="48" t="str">
        <f t="shared" si="24"/>
        <v/>
      </c>
      <c r="B294" s="49" t="str">
        <f t="shared" si="25"/>
        <v/>
      </c>
      <c r="C294" s="50" t="str">
        <f>IF(A294="","",IF(variable,IF(A294&lt;MortgageCalculator!$L$6*periods_per_year,start_rate,IF(MortgageCalculator!$L$10&gt;=0,MIN(MortgageCalculator!$L$7,start_rate+MortgageCalculator!$L$10*ROUNDUP((A294-MortgageCalculator!$L$6*periods_per_year)/MortgageCalculator!$L$9,0)),MAX(MortgageCalculator!$L$8,start_rate+MortgageCalculator!$L$10*ROUNDUP((A294-MortgageCalculator!$L$6*periods_per_year)/MortgageCalculator!$L$9,0)))),start_rate))</f>
        <v/>
      </c>
      <c r="D294" s="51" t="str">
        <f t="shared" si="26"/>
        <v/>
      </c>
      <c r="E294" s="51" t="str">
        <f t="shared" si="27"/>
        <v/>
      </c>
      <c r="F294" s="51" t="str">
        <f t="shared" si="28"/>
        <v/>
      </c>
      <c r="G294" s="51" t="str">
        <f t="shared" si="29"/>
        <v/>
      </c>
    </row>
    <row r="295" spans="1:7" x14ac:dyDescent="0.2">
      <c r="A295" s="48" t="str">
        <f t="shared" si="24"/>
        <v/>
      </c>
      <c r="B295" s="49" t="str">
        <f t="shared" si="25"/>
        <v/>
      </c>
      <c r="C295" s="50" t="str">
        <f>IF(A295="","",IF(variable,IF(A295&lt;MortgageCalculator!$L$6*periods_per_year,start_rate,IF(MortgageCalculator!$L$10&gt;=0,MIN(MortgageCalculator!$L$7,start_rate+MortgageCalculator!$L$10*ROUNDUP((A295-MortgageCalculator!$L$6*periods_per_year)/MortgageCalculator!$L$9,0)),MAX(MortgageCalculator!$L$8,start_rate+MortgageCalculator!$L$10*ROUNDUP((A295-MortgageCalculator!$L$6*periods_per_year)/MortgageCalculator!$L$9,0)))),start_rate))</f>
        <v/>
      </c>
      <c r="D295" s="51" t="str">
        <f t="shared" si="26"/>
        <v/>
      </c>
      <c r="E295" s="51" t="str">
        <f t="shared" si="27"/>
        <v/>
      </c>
      <c r="F295" s="51" t="str">
        <f t="shared" si="28"/>
        <v/>
      </c>
      <c r="G295" s="51" t="str">
        <f t="shared" si="29"/>
        <v/>
      </c>
    </row>
    <row r="296" spans="1:7" x14ac:dyDescent="0.2">
      <c r="A296" s="48" t="str">
        <f t="shared" si="24"/>
        <v/>
      </c>
      <c r="B296" s="49" t="str">
        <f t="shared" si="25"/>
        <v/>
      </c>
      <c r="C296" s="50" t="str">
        <f>IF(A296="","",IF(variable,IF(A296&lt;MortgageCalculator!$L$6*periods_per_year,start_rate,IF(MortgageCalculator!$L$10&gt;=0,MIN(MortgageCalculator!$L$7,start_rate+MortgageCalculator!$L$10*ROUNDUP((A296-MortgageCalculator!$L$6*periods_per_year)/MortgageCalculator!$L$9,0)),MAX(MortgageCalculator!$L$8,start_rate+MortgageCalculator!$L$10*ROUNDUP((A296-MortgageCalculator!$L$6*periods_per_year)/MortgageCalculator!$L$9,0)))),start_rate))</f>
        <v/>
      </c>
      <c r="D296" s="51" t="str">
        <f t="shared" si="26"/>
        <v/>
      </c>
      <c r="E296" s="51" t="str">
        <f t="shared" si="27"/>
        <v/>
      </c>
      <c r="F296" s="51" t="str">
        <f t="shared" si="28"/>
        <v/>
      </c>
      <c r="G296" s="51" t="str">
        <f t="shared" si="29"/>
        <v/>
      </c>
    </row>
    <row r="297" spans="1:7" x14ac:dyDescent="0.2">
      <c r="A297" s="48" t="str">
        <f t="shared" si="24"/>
        <v/>
      </c>
      <c r="B297" s="49" t="str">
        <f t="shared" si="25"/>
        <v/>
      </c>
      <c r="C297" s="50" t="str">
        <f>IF(A297="","",IF(variable,IF(A297&lt;MortgageCalculator!$L$6*periods_per_year,start_rate,IF(MortgageCalculator!$L$10&gt;=0,MIN(MortgageCalculator!$L$7,start_rate+MortgageCalculator!$L$10*ROUNDUP((A297-MortgageCalculator!$L$6*periods_per_year)/MortgageCalculator!$L$9,0)),MAX(MortgageCalculator!$L$8,start_rate+MortgageCalculator!$L$10*ROUNDUP((A297-MortgageCalculator!$L$6*periods_per_year)/MortgageCalculator!$L$9,0)))),start_rate))</f>
        <v/>
      </c>
      <c r="D297" s="51" t="str">
        <f t="shared" si="26"/>
        <v/>
      </c>
      <c r="E297" s="51" t="str">
        <f t="shared" si="27"/>
        <v/>
      </c>
      <c r="F297" s="51" t="str">
        <f t="shared" si="28"/>
        <v/>
      </c>
      <c r="G297" s="51" t="str">
        <f t="shared" si="29"/>
        <v/>
      </c>
    </row>
    <row r="298" spans="1:7" x14ac:dyDescent="0.2">
      <c r="A298" s="48" t="str">
        <f t="shared" si="24"/>
        <v/>
      </c>
      <c r="B298" s="49" t="str">
        <f t="shared" si="25"/>
        <v/>
      </c>
      <c r="C298" s="50" t="str">
        <f>IF(A298="","",IF(variable,IF(A298&lt;MortgageCalculator!$L$6*periods_per_year,start_rate,IF(MortgageCalculator!$L$10&gt;=0,MIN(MortgageCalculator!$L$7,start_rate+MortgageCalculator!$L$10*ROUNDUP((A298-MortgageCalculator!$L$6*periods_per_year)/MortgageCalculator!$L$9,0)),MAX(MortgageCalculator!$L$8,start_rate+MortgageCalculator!$L$10*ROUNDUP((A298-MortgageCalculator!$L$6*periods_per_year)/MortgageCalculator!$L$9,0)))),start_rate))</f>
        <v/>
      </c>
      <c r="D298" s="51" t="str">
        <f t="shared" si="26"/>
        <v/>
      </c>
      <c r="E298" s="51" t="str">
        <f t="shared" si="27"/>
        <v/>
      </c>
      <c r="F298" s="51" t="str">
        <f t="shared" si="28"/>
        <v/>
      </c>
      <c r="G298" s="51" t="str">
        <f t="shared" si="29"/>
        <v/>
      </c>
    </row>
    <row r="299" spans="1:7" x14ac:dyDescent="0.2">
      <c r="A299" s="48" t="str">
        <f t="shared" si="24"/>
        <v/>
      </c>
      <c r="B299" s="49" t="str">
        <f t="shared" si="25"/>
        <v/>
      </c>
      <c r="C299" s="50" t="str">
        <f>IF(A299="","",IF(variable,IF(A299&lt;MortgageCalculator!$L$6*periods_per_year,start_rate,IF(MortgageCalculator!$L$10&gt;=0,MIN(MortgageCalculator!$L$7,start_rate+MortgageCalculator!$L$10*ROUNDUP((A299-MortgageCalculator!$L$6*periods_per_year)/MortgageCalculator!$L$9,0)),MAX(MortgageCalculator!$L$8,start_rate+MortgageCalculator!$L$10*ROUNDUP((A299-MortgageCalculator!$L$6*periods_per_year)/MortgageCalculator!$L$9,0)))),start_rate))</f>
        <v/>
      </c>
      <c r="D299" s="51" t="str">
        <f t="shared" si="26"/>
        <v/>
      </c>
      <c r="E299" s="51" t="str">
        <f t="shared" si="27"/>
        <v/>
      </c>
      <c r="F299" s="51" t="str">
        <f t="shared" si="28"/>
        <v/>
      </c>
      <c r="G299" s="51" t="str">
        <f t="shared" si="29"/>
        <v/>
      </c>
    </row>
    <row r="300" spans="1:7" x14ac:dyDescent="0.2">
      <c r="A300" s="48" t="str">
        <f t="shared" si="24"/>
        <v/>
      </c>
      <c r="B300" s="49" t="str">
        <f t="shared" si="25"/>
        <v/>
      </c>
      <c r="C300" s="50" t="str">
        <f>IF(A300="","",IF(variable,IF(A300&lt;MortgageCalculator!$L$6*periods_per_year,start_rate,IF(MortgageCalculator!$L$10&gt;=0,MIN(MortgageCalculator!$L$7,start_rate+MortgageCalculator!$L$10*ROUNDUP((A300-MortgageCalculator!$L$6*periods_per_year)/MortgageCalculator!$L$9,0)),MAX(MortgageCalculator!$L$8,start_rate+MortgageCalculator!$L$10*ROUNDUP((A300-MortgageCalculator!$L$6*periods_per_year)/MortgageCalculator!$L$9,0)))),start_rate))</f>
        <v/>
      </c>
      <c r="D300" s="51" t="str">
        <f t="shared" si="26"/>
        <v/>
      </c>
      <c r="E300" s="51" t="str">
        <f t="shared" si="27"/>
        <v/>
      </c>
      <c r="F300" s="51" t="str">
        <f t="shared" si="28"/>
        <v/>
      </c>
      <c r="G300" s="51" t="str">
        <f t="shared" si="29"/>
        <v/>
      </c>
    </row>
    <row r="301" spans="1:7" x14ac:dyDescent="0.2">
      <c r="A301" s="48" t="str">
        <f t="shared" si="24"/>
        <v/>
      </c>
      <c r="B301" s="49" t="str">
        <f t="shared" si="25"/>
        <v/>
      </c>
      <c r="C301" s="50" t="str">
        <f>IF(A301="","",IF(variable,IF(A301&lt;MortgageCalculator!$L$6*periods_per_year,start_rate,IF(MortgageCalculator!$L$10&gt;=0,MIN(MortgageCalculator!$L$7,start_rate+MortgageCalculator!$L$10*ROUNDUP((A301-MortgageCalculator!$L$6*periods_per_year)/MortgageCalculator!$L$9,0)),MAX(MortgageCalculator!$L$8,start_rate+MortgageCalculator!$L$10*ROUNDUP((A301-MortgageCalculator!$L$6*periods_per_year)/MortgageCalculator!$L$9,0)))),start_rate))</f>
        <v/>
      </c>
      <c r="D301" s="51" t="str">
        <f t="shared" si="26"/>
        <v/>
      </c>
      <c r="E301" s="51" t="str">
        <f t="shared" si="27"/>
        <v/>
      </c>
      <c r="F301" s="51" t="str">
        <f t="shared" si="28"/>
        <v/>
      </c>
      <c r="G301" s="51" t="str">
        <f t="shared" si="29"/>
        <v/>
      </c>
    </row>
    <row r="302" spans="1:7" x14ac:dyDescent="0.2">
      <c r="A302" s="48" t="str">
        <f t="shared" si="24"/>
        <v/>
      </c>
      <c r="B302" s="49" t="str">
        <f t="shared" si="25"/>
        <v/>
      </c>
      <c r="C302" s="50" t="str">
        <f>IF(A302="","",IF(variable,IF(A302&lt;MortgageCalculator!$L$6*periods_per_year,start_rate,IF(MortgageCalculator!$L$10&gt;=0,MIN(MortgageCalculator!$L$7,start_rate+MortgageCalculator!$L$10*ROUNDUP((A302-MortgageCalculator!$L$6*periods_per_year)/MortgageCalculator!$L$9,0)),MAX(MortgageCalculator!$L$8,start_rate+MortgageCalculator!$L$10*ROUNDUP((A302-MortgageCalculator!$L$6*periods_per_year)/MortgageCalculator!$L$9,0)))),start_rate))</f>
        <v/>
      </c>
      <c r="D302" s="51" t="str">
        <f t="shared" si="26"/>
        <v/>
      </c>
      <c r="E302" s="51" t="str">
        <f t="shared" si="27"/>
        <v/>
      </c>
      <c r="F302" s="51" t="str">
        <f t="shared" si="28"/>
        <v/>
      </c>
      <c r="G302" s="51" t="str">
        <f t="shared" si="29"/>
        <v/>
      </c>
    </row>
    <row r="303" spans="1:7" x14ac:dyDescent="0.2">
      <c r="A303" s="48" t="str">
        <f t="shared" si="24"/>
        <v/>
      </c>
      <c r="B303" s="49" t="str">
        <f t="shared" si="25"/>
        <v/>
      </c>
      <c r="C303" s="50" t="str">
        <f>IF(A303="","",IF(variable,IF(A303&lt;MortgageCalculator!$L$6*periods_per_year,start_rate,IF(MortgageCalculator!$L$10&gt;=0,MIN(MortgageCalculator!$L$7,start_rate+MortgageCalculator!$L$10*ROUNDUP((A303-MortgageCalculator!$L$6*periods_per_year)/MortgageCalculator!$L$9,0)),MAX(MortgageCalculator!$L$8,start_rate+MortgageCalculator!$L$10*ROUNDUP((A303-MortgageCalculator!$L$6*periods_per_year)/MortgageCalculator!$L$9,0)))),start_rate))</f>
        <v/>
      </c>
      <c r="D303" s="51" t="str">
        <f t="shared" si="26"/>
        <v/>
      </c>
      <c r="E303" s="51" t="str">
        <f t="shared" si="27"/>
        <v/>
      </c>
      <c r="F303" s="51" t="str">
        <f t="shared" si="28"/>
        <v/>
      </c>
      <c r="G303" s="51" t="str">
        <f t="shared" si="29"/>
        <v/>
      </c>
    </row>
    <row r="304" spans="1:7" x14ac:dyDescent="0.2">
      <c r="A304" s="48" t="str">
        <f t="shared" si="24"/>
        <v/>
      </c>
      <c r="B304" s="49" t="str">
        <f t="shared" si="25"/>
        <v/>
      </c>
      <c r="C304" s="50" t="str">
        <f>IF(A304="","",IF(variable,IF(A304&lt;MortgageCalculator!$L$6*periods_per_year,start_rate,IF(MortgageCalculator!$L$10&gt;=0,MIN(MortgageCalculator!$L$7,start_rate+MortgageCalculator!$L$10*ROUNDUP((A304-MortgageCalculator!$L$6*periods_per_year)/MortgageCalculator!$L$9,0)),MAX(MortgageCalculator!$L$8,start_rate+MortgageCalculator!$L$10*ROUNDUP((A304-MortgageCalculator!$L$6*periods_per_year)/MortgageCalculator!$L$9,0)))),start_rate))</f>
        <v/>
      </c>
      <c r="D304" s="51" t="str">
        <f t="shared" si="26"/>
        <v/>
      </c>
      <c r="E304" s="51" t="str">
        <f t="shared" si="27"/>
        <v/>
      </c>
      <c r="F304" s="51" t="str">
        <f t="shared" si="28"/>
        <v/>
      </c>
      <c r="G304" s="51" t="str">
        <f t="shared" si="29"/>
        <v/>
      </c>
    </row>
    <row r="305" spans="1:7" x14ac:dyDescent="0.2">
      <c r="A305" s="48" t="str">
        <f t="shared" si="24"/>
        <v/>
      </c>
      <c r="B305" s="49" t="str">
        <f t="shared" si="25"/>
        <v/>
      </c>
      <c r="C305" s="50" t="str">
        <f>IF(A305="","",IF(variable,IF(A305&lt;MortgageCalculator!$L$6*periods_per_year,start_rate,IF(MortgageCalculator!$L$10&gt;=0,MIN(MortgageCalculator!$L$7,start_rate+MortgageCalculator!$L$10*ROUNDUP((A305-MortgageCalculator!$L$6*periods_per_year)/MortgageCalculator!$L$9,0)),MAX(MortgageCalculator!$L$8,start_rate+MortgageCalculator!$L$10*ROUNDUP((A305-MortgageCalculator!$L$6*periods_per_year)/MortgageCalculator!$L$9,0)))),start_rate))</f>
        <v/>
      </c>
      <c r="D305" s="51" t="str">
        <f t="shared" si="26"/>
        <v/>
      </c>
      <c r="E305" s="51" t="str">
        <f t="shared" si="27"/>
        <v/>
      </c>
      <c r="F305" s="51" t="str">
        <f t="shared" si="28"/>
        <v/>
      </c>
      <c r="G305" s="51" t="str">
        <f t="shared" si="29"/>
        <v/>
      </c>
    </row>
    <row r="306" spans="1:7" x14ac:dyDescent="0.2">
      <c r="A306" s="48" t="str">
        <f t="shared" si="24"/>
        <v/>
      </c>
      <c r="B306" s="49" t="str">
        <f t="shared" si="25"/>
        <v/>
      </c>
      <c r="C306" s="50" t="str">
        <f>IF(A306="","",IF(variable,IF(A306&lt;MortgageCalculator!$L$6*periods_per_year,start_rate,IF(MortgageCalculator!$L$10&gt;=0,MIN(MortgageCalculator!$L$7,start_rate+MortgageCalculator!$L$10*ROUNDUP((A306-MortgageCalculator!$L$6*periods_per_year)/MortgageCalculator!$L$9,0)),MAX(MortgageCalculator!$L$8,start_rate+MortgageCalculator!$L$10*ROUNDUP((A306-MortgageCalculator!$L$6*periods_per_year)/MortgageCalculator!$L$9,0)))),start_rate))</f>
        <v/>
      </c>
      <c r="D306" s="51" t="str">
        <f t="shared" si="26"/>
        <v/>
      </c>
      <c r="E306" s="51" t="str">
        <f t="shared" si="27"/>
        <v/>
      </c>
      <c r="F306" s="51" t="str">
        <f t="shared" si="28"/>
        <v/>
      </c>
      <c r="G306" s="51" t="str">
        <f t="shared" si="29"/>
        <v/>
      </c>
    </row>
    <row r="307" spans="1:7" x14ac:dyDescent="0.2">
      <c r="A307" s="48" t="str">
        <f t="shared" si="24"/>
        <v/>
      </c>
      <c r="B307" s="49" t="str">
        <f t="shared" si="25"/>
        <v/>
      </c>
      <c r="C307" s="50" t="str">
        <f>IF(A307="","",IF(variable,IF(A307&lt;MortgageCalculator!$L$6*periods_per_year,start_rate,IF(MortgageCalculator!$L$10&gt;=0,MIN(MortgageCalculator!$L$7,start_rate+MortgageCalculator!$L$10*ROUNDUP((A307-MortgageCalculator!$L$6*periods_per_year)/MortgageCalculator!$L$9,0)),MAX(MortgageCalculator!$L$8,start_rate+MortgageCalculator!$L$10*ROUNDUP((A307-MortgageCalculator!$L$6*periods_per_year)/MortgageCalculator!$L$9,0)))),start_rate))</f>
        <v/>
      </c>
      <c r="D307" s="51" t="str">
        <f t="shared" si="26"/>
        <v/>
      </c>
      <c r="E307" s="51" t="str">
        <f t="shared" si="27"/>
        <v/>
      </c>
      <c r="F307" s="51" t="str">
        <f t="shared" si="28"/>
        <v/>
      </c>
      <c r="G307" s="51" t="str">
        <f t="shared" si="29"/>
        <v/>
      </c>
    </row>
    <row r="308" spans="1:7" x14ac:dyDescent="0.2">
      <c r="A308" s="48" t="str">
        <f t="shared" si="24"/>
        <v/>
      </c>
      <c r="B308" s="49" t="str">
        <f t="shared" si="25"/>
        <v/>
      </c>
      <c r="C308" s="50" t="str">
        <f>IF(A308="","",IF(variable,IF(A308&lt;MortgageCalculator!$L$6*periods_per_year,start_rate,IF(MortgageCalculator!$L$10&gt;=0,MIN(MortgageCalculator!$L$7,start_rate+MortgageCalculator!$L$10*ROUNDUP((A308-MortgageCalculator!$L$6*periods_per_year)/MortgageCalculator!$L$9,0)),MAX(MortgageCalculator!$L$8,start_rate+MortgageCalculator!$L$10*ROUNDUP((A308-MortgageCalculator!$L$6*periods_per_year)/MortgageCalculator!$L$9,0)))),start_rate))</f>
        <v/>
      </c>
      <c r="D308" s="51" t="str">
        <f t="shared" si="26"/>
        <v/>
      </c>
      <c r="E308" s="51" t="str">
        <f t="shared" si="27"/>
        <v/>
      </c>
      <c r="F308" s="51" t="str">
        <f t="shared" si="28"/>
        <v/>
      </c>
      <c r="G308" s="51" t="str">
        <f t="shared" si="29"/>
        <v/>
      </c>
    </row>
    <row r="309" spans="1:7" x14ac:dyDescent="0.2">
      <c r="A309" s="48" t="str">
        <f t="shared" si="24"/>
        <v/>
      </c>
      <c r="B309" s="49" t="str">
        <f t="shared" si="25"/>
        <v/>
      </c>
      <c r="C309" s="50" t="str">
        <f>IF(A309="","",IF(variable,IF(A309&lt;MortgageCalculator!$L$6*periods_per_year,start_rate,IF(MortgageCalculator!$L$10&gt;=0,MIN(MortgageCalculator!$L$7,start_rate+MortgageCalculator!$L$10*ROUNDUP((A309-MortgageCalculator!$L$6*periods_per_year)/MortgageCalculator!$L$9,0)),MAX(MortgageCalculator!$L$8,start_rate+MortgageCalculator!$L$10*ROUNDUP((A309-MortgageCalculator!$L$6*periods_per_year)/MortgageCalculator!$L$9,0)))),start_rate))</f>
        <v/>
      </c>
      <c r="D309" s="51" t="str">
        <f t="shared" si="26"/>
        <v/>
      </c>
      <c r="E309" s="51" t="str">
        <f t="shared" si="27"/>
        <v/>
      </c>
      <c r="F309" s="51" t="str">
        <f t="shared" si="28"/>
        <v/>
      </c>
      <c r="G309" s="51" t="str">
        <f t="shared" si="29"/>
        <v/>
      </c>
    </row>
    <row r="310" spans="1:7" x14ac:dyDescent="0.2">
      <c r="A310" s="48" t="str">
        <f t="shared" si="24"/>
        <v/>
      </c>
      <c r="B310" s="49" t="str">
        <f t="shared" si="25"/>
        <v/>
      </c>
      <c r="C310" s="50" t="str">
        <f>IF(A310="","",IF(variable,IF(A310&lt;MortgageCalculator!$L$6*periods_per_year,start_rate,IF(MortgageCalculator!$L$10&gt;=0,MIN(MortgageCalculator!$L$7,start_rate+MortgageCalculator!$L$10*ROUNDUP((A310-MortgageCalculator!$L$6*periods_per_year)/MortgageCalculator!$L$9,0)),MAX(MortgageCalculator!$L$8,start_rate+MortgageCalculator!$L$10*ROUNDUP((A310-MortgageCalculator!$L$6*periods_per_year)/MortgageCalculator!$L$9,0)))),start_rate))</f>
        <v/>
      </c>
      <c r="D310" s="51" t="str">
        <f t="shared" si="26"/>
        <v/>
      </c>
      <c r="E310" s="51" t="str">
        <f t="shared" si="27"/>
        <v/>
      </c>
      <c r="F310" s="51" t="str">
        <f t="shared" si="28"/>
        <v/>
      </c>
      <c r="G310" s="51" t="str">
        <f t="shared" si="29"/>
        <v/>
      </c>
    </row>
    <row r="311" spans="1:7" x14ac:dyDescent="0.2">
      <c r="A311" s="48" t="str">
        <f t="shared" si="24"/>
        <v/>
      </c>
      <c r="B311" s="49" t="str">
        <f t="shared" si="25"/>
        <v/>
      </c>
      <c r="C311" s="50" t="str">
        <f>IF(A311="","",IF(variable,IF(A311&lt;MortgageCalculator!$L$6*periods_per_year,start_rate,IF(MortgageCalculator!$L$10&gt;=0,MIN(MortgageCalculator!$L$7,start_rate+MortgageCalculator!$L$10*ROUNDUP((A311-MortgageCalculator!$L$6*periods_per_year)/MortgageCalculator!$L$9,0)),MAX(MortgageCalculator!$L$8,start_rate+MortgageCalculator!$L$10*ROUNDUP((A311-MortgageCalculator!$L$6*periods_per_year)/MortgageCalculator!$L$9,0)))),start_rate))</f>
        <v/>
      </c>
      <c r="D311" s="51" t="str">
        <f t="shared" si="26"/>
        <v/>
      </c>
      <c r="E311" s="51" t="str">
        <f t="shared" si="27"/>
        <v/>
      </c>
      <c r="F311" s="51" t="str">
        <f t="shared" si="28"/>
        <v/>
      </c>
      <c r="G311" s="51" t="str">
        <f t="shared" si="29"/>
        <v/>
      </c>
    </row>
    <row r="312" spans="1:7" x14ac:dyDescent="0.2">
      <c r="A312" s="48" t="str">
        <f t="shared" si="24"/>
        <v/>
      </c>
      <c r="B312" s="49" t="str">
        <f t="shared" si="25"/>
        <v/>
      </c>
      <c r="C312" s="50" t="str">
        <f>IF(A312="","",IF(variable,IF(A312&lt;MortgageCalculator!$L$6*periods_per_year,start_rate,IF(MortgageCalculator!$L$10&gt;=0,MIN(MortgageCalculator!$L$7,start_rate+MortgageCalculator!$L$10*ROUNDUP((A312-MortgageCalculator!$L$6*periods_per_year)/MortgageCalculator!$L$9,0)),MAX(MortgageCalculator!$L$8,start_rate+MortgageCalculator!$L$10*ROUNDUP((A312-MortgageCalculator!$L$6*periods_per_year)/MortgageCalculator!$L$9,0)))),start_rate))</f>
        <v/>
      </c>
      <c r="D312" s="51" t="str">
        <f t="shared" si="26"/>
        <v/>
      </c>
      <c r="E312" s="51" t="str">
        <f t="shared" si="27"/>
        <v/>
      </c>
      <c r="F312" s="51" t="str">
        <f t="shared" si="28"/>
        <v/>
      </c>
      <c r="G312" s="51" t="str">
        <f t="shared" si="29"/>
        <v/>
      </c>
    </row>
    <row r="313" spans="1:7" x14ac:dyDescent="0.2">
      <c r="A313" s="48" t="str">
        <f t="shared" si="24"/>
        <v/>
      </c>
      <c r="B313" s="49" t="str">
        <f t="shared" si="25"/>
        <v/>
      </c>
      <c r="C313" s="50" t="str">
        <f>IF(A313="","",IF(variable,IF(A313&lt;MortgageCalculator!$L$6*periods_per_year,start_rate,IF(MortgageCalculator!$L$10&gt;=0,MIN(MortgageCalculator!$L$7,start_rate+MortgageCalculator!$L$10*ROUNDUP((A313-MortgageCalculator!$L$6*periods_per_year)/MortgageCalculator!$L$9,0)),MAX(MortgageCalculator!$L$8,start_rate+MortgageCalculator!$L$10*ROUNDUP((A313-MortgageCalculator!$L$6*periods_per_year)/MortgageCalculator!$L$9,0)))),start_rate))</f>
        <v/>
      </c>
      <c r="D313" s="51" t="str">
        <f t="shared" si="26"/>
        <v/>
      </c>
      <c r="E313" s="51" t="str">
        <f t="shared" si="27"/>
        <v/>
      </c>
      <c r="F313" s="51" t="str">
        <f t="shared" si="28"/>
        <v/>
      </c>
      <c r="G313" s="51" t="str">
        <f t="shared" si="29"/>
        <v/>
      </c>
    </row>
    <row r="314" spans="1:7" x14ac:dyDescent="0.2">
      <c r="A314" s="48" t="str">
        <f t="shared" si="24"/>
        <v/>
      </c>
      <c r="B314" s="49" t="str">
        <f t="shared" si="25"/>
        <v/>
      </c>
      <c r="C314" s="50" t="str">
        <f>IF(A314="","",IF(variable,IF(A314&lt;MortgageCalculator!$L$6*periods_per_year,start_rate,IF(MortgageCalculator!$L$10&gt;=0,MIN(MortgageCalculator!$L$7,start_rate+MortgageCalculator!$L$10*ROUNDUP((A314-MortgageCalculator!$L$6*periods_per_year)/MortgageCalculator!$L$9,0)),MAX(MortgageCalculator!$L$8,start_rate+MortgageCalculator!$L$10*ROUNDUP((A314-MortgageCalculator!$L$6*periods_per_year)/MortgageCalculator!$L$9,0)))),start_rate))</f>
        <v/>
      </c>
      <c r="D314" s="51" t="str">
        <f t="shared" si="26"/>
        <v/>
      </c>
      <c r="E314" s="51" t="str">
        <f t="shared" si="27"/>
        <v/>
      </c>
      <c r="F314" s="51" t="str">
        <f t="shared" si="28"/>
        <v/>
      </c>
      <c r="G314" s="51" t="str">
        <f t="shared" si="29"/>
        <v/>
      </c>
    </row>
    <row r="315" spans="1:7" x14ac:dyDescent="0.2">
      <c r="A315" s="48" t="str">
        <f t="shared" si="24"/>
        <v/>
      </c>
      <c r="B315" s="49" t="str">
        <f t="shared" si="25"/>
        <v/>
      </c>
      <c r="C315" s="50" t="str">
        <f>IF(A315="","",IF(variable,IF(A315&lt;MortgageCalculator!$L$6*periods_per_year,start_rate,IF(MortgageCalculator!$L$10&gt;=0,MIN(MortgageCalculator!$L$7,start_rate+MortgageCalculator!$L$10*ROUNDUP((A315-MortgageCalculator!$L$6*periods_per_year)/MortgageCalculator!$L$9,0)),MAX(MortgageCalculator!$L$8,start_rate+MortgageCalculator!$L$10*ROUNDUP((A315-MortgageCalculator!$L$6*periods_per_year)/MortgageCalculator!$L$9,0)))),start_rate))</f>
        <v/>
      </c>
      <c r="D315" s="51" t="str">
        <f t="shared" si="26"/>
        <v/>
      </c>
      <c r="E315" s="51" t="str">
        <f t="shared" si="27"/>
        <v/>
      </c>
      <c r="F315" s="51" t="str">
        <f t="shared" si="28"/>
        <v/>
      </c>
      <c r="G315" s="51" t="str">
        <f t="shared" si="29"/>
        <v/>
      </c>
    </row>
    <row r="316" spans="1:7" x14ac:dyDescent="0.2">
      <c r="A316" s="48" t="str">
        <f t="shared" si="24"/>
        <v/>
      </c>
      <c r="B316" s="49" t="str">
        <f t="shared" si="25"/>
        <v/>
      </c>
      <c r="C316" s="50" t="str">
        <f>IF(A316="","",IF(variable,IF(A316&lt;MortgageCalculator!$L$6*periods_per_year,start_rate,IF(MortgageCalculator!$L$10&gt;=0,MIN(MortgageCalculator!$L$7,start_rate+MortgageCalculator!$L$10*ROUNDUP((A316-MortgageCalculator!$L$6*periods_per_year)/MortgageCalculator!$L$9,0)),MAX(MortgageCalculator!$L$8,start_rate+MortgageCalculator!$L$10*ROUNDUP((A316-MortgageCalculator!$L$6*periods_per_year)/MortgageCalculator!$L$9,0)))),start_rate))</f>
        <v/>
      </c>
      <c r="D316" s="51" t="str">
        <f t="shared" si="26"/>
        <v/>
      </c>
      <c r="E316" s="51" t="str">
        <f t="shared" si="27"/>
        <v/>
      </c>
      <c r="F316" s="51" t="str">
        <f t="shared" si="28"/>
        <v/>
      </c>
      <c r="G316" s="51" t="str">
        <f t="shared" si="29"/>
        <v/>
      </c>
    </row>
    <row r="317" spans="1:7" x14ac:dyDescent="0.2">
      <c r="A317" s="48" t="str">
        <f t="shared" si="24"/>
        <v/>
      </c>
      <c r="B317" s="49" t="str">
        <f t="shared" si="25"/>
        <v/>
      </c>
      <c r="C317" s="50" t="str">
        <f>IF(A317="","",IF(variable,IF(A317&lt;MortgageCalculator!$L$6*periods_per_year,start_rate,IF(MortgageCalculator!$L$10&gt;=0,MIN(MortgageCalculator!$L$7,start_rate+MortgageCalculator!$L$10*ROUNDUP((A317-MortgageCalculator!$L$6*periods_per_year)/MortgageCalculator!$L$9,0)),MAX(MortgageCalculator!$L$8,start_rate+MortgageCalculator!$L$10*ROUNDUP((A317-MortgageCalculator!$L$6*periods_per_year)/MortgageCalculator!$L$9,0)))),start_rate))</f>
        <v/>
      </c>
      <c r="D317" s="51" t="str">
        <f t="shared" si="26"/>
        <v/>
      </c>
      <c r="E317" s="51" t="str">
        <f t="shared" si="27"/>
        <v/>
      </c>
      <c r="F317" s="51" t="str">
        <f t="shared" si="28"/>
        <v/>
      </c>
      <c r="G317" s="51" t="str">
        <f t="shared" si="29"/>
        <v/>
      </c>
    </row>
    <row r="318" spans="1:7" x14ac:dyDescent="0.2">
      <c r="A318" s="48" t="str">
        <f t="shared" si="24"/>
        <v/>
      </c>
      <c r="B318" s="49" t="str">
        <f t="shared" si="25"/>
        <v/>
      </c>
      <c r="C318" s="50" t="str">
        <f>IF(A318="","",IF(variable,IF(A318&lt;MortgageCalculator!$L$6*periods_per_year,start_rate,IF(MortgageCalculator!$L$10&gt;=0,MIN(MortgageCalculator!$L$7,start_rate+MortgageCalculator!$L$10*ROUNDUP((A318-MortgageCalculator!$L$6*periods_per_year)/MortgageCalculator!$L$9,0)),MAX(MortgageCalculator!$L$8,start_rate+MortgageCalculator!$L$10*ROUNDUP((A318-MortgageCalculator!$L$6*periods_per_year)/MortgageCalculator!$L$9,0)))),start_rate))</f>
        <v/>
      </c>
      <c r="D318" s="51" t="str">
        <f t="shared" si="26"/>
        <v/>
      </c>
      <c r="E318" s="51" t="str">
        <f t="shared" si="27"/>
        <v/>
      </c>
      <c r="F318" s="51" t="str">
        <f t="shared" si="28"/>
        <v/>
      </c>
      <c r="G318" s="51" t="str">
        <f t="shared" si="29"/>
        <v/>
      </c>
    </row>
    <row r="319" spans="1:7" x14ac:dyDescent="0.2">
      <c r="A319" s="48" t="str">
        <f t="shared" si="24"/>
        <v/>
      </c>
      <c r="B319" s="49" t="str">
        <f t="shared" si="25"/>
        <v/>
      </c>
      <c r="C319" s="50" t="str">
        <f>IF(A319="","",IF(variable,IF(A319&lt;MortgageCalculator!$L$6*periods_per_year,start_rate,IF(MortgageCalculator!$L$10&gt;=0,MIN(MortgageCalculator!$L$7,start_rate+MortgageCalculator!$L$10*ROUNDUP((A319-MortgageCalculator!$L$6*periods_per_year)/MortgageCalculator!$L$9,0)),MAX(MortgageCalculator!$L$8,start_rate+MortgageCalculator!$L$10*ROUNDUP((A319-MortgageCalculator!$L$6*periods_per_year)/MortgageCalculator!$L$9,0)))),start_rate))</f>
        <v/>
      </c>
      <c r="D319" s="51" t="str">
        <f t="shared" si="26"/>
        <v/>
      </c>
      <c r="E319" s="51" t="str">
        <f t="shared" si="27"/>
        <v/>
      </c>
      <c r="F319" s="51" t="str">
        <f t="shared" si="28"/>
        <v/>
      </c>
      <c r="G319" s="51" t="str">
        <f t="shared" si="29"/>
        <v/>
      </c>
    </row>
    <row r="320" spans="1:7" x14ac:dyDescent="0.2">
      <c r="A320" s="48" t="str">
        <f t="shared" si="24"/>
        <v/>
      </c>
      <c r="B320" s="49" t="str">
        <f t="shared" si="25"/>
        <v/>
      </c>
      <c r="C320" s="50" t="str">
        <f>IF(A320="","",IF(variable,IF(A320&lt;MortgageCalculator!$L$6*periods_per_year,start_rate,IF(MortgageCalculator!$L$10&gt;=0,MIN(MortgageCalculator!$L$7,start_rate+MortgageCalculator!$L$10*ROUNDUP((A320-MortgageCalculator!$L$6*periods_per_year)/MortgageCalculator!$L$9,0)),MAX(MortgageCalculator!$L$8,start_rate+MortgageCalculator!$L$10*ROUNDUP((A320-MortgageCalculator!$L$6*periods_per_year)/MortgageCalculator!$L$9,0)))),start_rate))</f>
        <v/>
      </c>
      <c r="D320" s="51" t="str">
        <f t="shared" si="26"/>
        <v/>
      </c>
      <c r="E320" s="51" t="str">
        <f t="shared" si="27"/>
        <v/>
      </c>
      <c r="F320" s="51" t="str">
        <f t="shared" si="28"/>
        <v/>
      </c>
      <c r="G320" s="51" t="str">
        <f t="shared" si="29"/>
        <v/>
      </c>
    </row>
    <row r="321" spans="1:7" x14ac:dyDescent="0.2">
      <c r="A321" s="48" t="str">
        <f t="shared" si="24"/>
        <v/>
      </c>
      <c r="B321" s="49" t="str">
        <f t="shared" si="25"/>
        <v/>
      </c>
      <c r="C321" s="50" t="str">
        <f>IF(A321="","",IF(variable,IF(A321&lt;MortgageCalculator!$L$6*periods_per_year,start_rate,IF(MortgageCalculator!$L$10&gt;=0,MIN(MortgageCalculator!$L$7,start_rate+MortgageCalculator!$L$10*ROUNDUP((A321-MortgageCalculator!$L$6*periods_per_year)/MortgageCalculator!$L$9,0)),MAX(MortgageCalculator!$L$8,start_rate+MortgageCalculator!$L$10*ROUNDUP((A321-MortgageCalculator!$L$6*periods_per_year)/MortgageCalculator!$L$9,0)))),start_rate))</f>
        <v/>
      </c>
      <c r="D321" s="51" t="str">
        <f t="shared" si="26"/>
        <v/>
      </c>
      <c r="E321" s="51" t="str">
        <f t="shared" si="27"/>
        <v/>
      </c>
      <c r="F321" s="51" t="str">
        <f t="shared" si="28"/>
        <v/>
      </c>
      <c r="G321" s="51" t="str">
        <f t="shared" si="29"/>
        <v/>
      </c>
    </row>
    <row r="322" spans="1:7" x14ac:dyDescent="0.2">
      <c r="A322" s="48" t="str">
        <f t="shared" si="24"/>
        <v/>
      </c>
      <c r="B322" s="49" t="str">
        <f t="shared" si="25"/>
        <v/>
      </c>
      <c r="C322" s="50" t="str">
        <f>IF(A322="","",IF(variable,IF(A322&lt;MortgageCalculator!$L$6*periods_per_year,start_rate,IF(MortgageCalculator!$L$10&gt;=0,MIN(MortgageCalculator!$L$7,start_rate+MortgageCalculator!$L$10*ROUNDUP((A322-MortgageCalculator!$L$6*periods_per_year)/MortgageCalculator!$L$9,0)),MAX(MortgageCalculator!$L$8,start_rate+MortgageCalculator!$L$10*ROUNDUP((A322-MortgageCalculator!$L$6*periods_per_year)/MortgageCalculator!$L$9,0)))),start_rate))</f>
        <v/>
      </c>
      <c r="D322" s="51" t="str">
        <f t="shared" si="26"/>
        <v/>
      </c>
      <c r="E322" s="51" t="str">
        <f t="shared" si="27"/>
        <v/>
      </c>
      <c r="F322" s="51" t="str">
        <f t="shared" si="28"/>
        <v/>
      </c>
      <c r="G322" s="51" t="str">
        <f t="shared" si="29"/>
        <v/>
      </c>
    </row>
    <row r="323" spans="1:7" x14ac:dyDescent="0.2">
      <c r="A323" s="48" t="str">
        <f t="shared" si="24"/>
        <v/>
      </c>
      <c r="B323" s="49" t="str">
        <f t="shared" si="25"/>
        <v/>
      </c>
      <c r="C323" s="50" t="str">
        <f>IF(A323="","",IF(variable,IF(A323&lt;MortgageCalculator!$L$6*periods_per_year,start_rate,IF(MortgageCalculator!$L$10&gt;=0,MIN(MortgageCalculator!$L$7,start_rate+MortgageCalculator!$L$10*ROUNDUP((A323-MortgageCalculator!$L$6*periods_per_year)/MortgageCalculator!$L$9,0)),MAX(MortgageCalculator!$L$8,start_rate+MortgageCalculator!$L$10*ROUNDUP((A323-MortgageCalculator!$L$6*periods_per_year)/MortgageCalculator!$L$9,0)))),start_rate))</f>
        <v/>
      </c>
      <c r="D323" s="51" t="str">
        <f t="shared" si="26"/>
        <v/>
      </c>
      <c r="E323" s="51" t="str">
        <f t="shared" si="27"/>
        <v/>
      </c>
      <c r="F323" s="51" t="str">
        <f t="shared" si="28"/>
        <v/>
      </c>
      <c r="G323" s="51" t="str">
        <f t="shared" si="29"/>
        <v/>
      </c>
    </row>
    <row r="324" spans="1:7" x14ac:dyDescent="0.2">
      <c r="A324" s="48" t="str">
        <f t="shared" ref="A324:A387" si="30">IF(G323="","",IF(OR(A323&gt;=nper,ROUND(G323,2)&lt;=0),"",A323+1))</f>
        <v/>
      </c>
      <c r="B324" s="49" t="str">
        <f t="shared" ref="B324:B387" si="31">IF(A324="","",IF(OR(periods_per_year=26,periods_per_year=52),IF(periods_per_year=26,IF(A324=1,fpdate,B323+14),IF(periods_per_year=52,IF(A324=1,fpdate,B323+7),"n/a")),IF(periods_per_year=24,DATE(YEAR(fpdate),MONTH(fpdate)+(A324-1)/2+IF(AND(DAY(fpdate)&gt;=15,MOD(A324,2)=0),1,0),IF(MOD(A324,2)=0,IF(DAY(fpdate)&gt;=15,DAY(fpdate)-14,DAY(fpdate)+14),DAY(fpdate))),IF(DAY(DATE(YEAR(fpdate),MONTH(fpdate)+A324-1,DAY(fpdate)))&lt;&gt;DAY(fpdate),DATE(YEAR(fpdate),MONTH(fpdate)+A324,0),DATE(YEAR(fpdate),MONTH(fpdate)+A324-1,DAY(fpdate))))))</f>
        <v/>
      </c>
      <c r="C324" s="50" t="str">
        <f>IF(A324="","",IF(variable,IF(A324&lt;MortgageCalculator!$L$6*periods_per_year,start_rate,IF(MortgageCalculator!$L$10&gt;=0,MIN(MortgageCalculator!$L$7,start_rate+MortgageCalculator!$L$10*ROUNDUP((A324-MortgageCalculator!$L$6*periods_per_year)/MortgageCalculator!$L$9,0)),MAX(MortgageCalculator!$L$8,start_rate+MortgageCalculator!$L$10*ROUNDUP((A324-MortgageCalculator!$L$6*periods_per_year)/MortgageCalculator!$L$9,0)))),start_rate))</f>
        <v/>
      </c>
      <c r="D324" s="51" t="str">
        <f t="shared" ref="D324:D387" si="32">IF(A324="","",ROUND((((1+C324/CP)^(CP/periods_per_year))-1)*G323,2))</f>
        <v/>
      </c>
      <c r="E324" s="51" t="str">
        <f t="shared" ref="E324:E387" si="33">IF(A324="","",IF(A324=nper,G323+D324,MIN(G323+D324,IF(C324=C323,E323,ROUND(-PMT(((1+C324/CP)^(CP/periods_per_year))-1,nper-A324+1,G323),2)))))</f>
        <v/>
      </c>
      <c r="F324" s="51" t="str">
        <f t="shared" ref="F324:F387" si="34">IF(A324="","",E324-D324)</f>
        <v/>
      </c>
      <c r="G324" s="51" t="str">
        <f t="shared" ref="G324:G387" si="35">IF(A324="","",G323-F324)</f>
        <v/>
      </c>
    </row>
    <row r="325" spans="1:7" x14ac:dyDescent="0.2">
      <c r="A325" s="48" t="str">
        <f t="shared" si="30"/>
        <v/>
      </c>
      <c r="B325" s="49" t="str">
        <f t="shared" si="31"/>
        <v/>
      </c>
      <c r="C325" s="50" t="str">
        <f>IF(A325="","",IF(variable,IF(A325&lt;MortgageCalculator!$L$6*periods_per_year,start_rate,IF(MortgageCalculator!$L$10&gt;=0,MIN(MortgageCalculator!$L$7,start_rate+MortgageCalculator!$L$10*ROUNDUP((A325-MortgageCalculator!$L$6*periods_per_year)/MortgageCalculator!$L$9,0)),MAX(MortgageCalculator!$L$8,start_rate+MortgageCalculator!$L$10*ROUNDUP((A325-MortgageCalculator!$L$6*periods_per_year)/MortgageCalculator!$L$9,0)))),start_rate))</f>
        <v/>
      </c>
      <c r="D325" s="51" t="str">
        <f t="shared" si="32"/>
        <v/>
      </c>
      <c r="E325" s="51" t="str">
        <f t="shared" si="33"/>
        <v/>
      </c>
      <c r="F325" s="51" t="str">
        <f t="shared" si="34"/>
        <v/>
      </c>
      <c r="G325" s="51" t="str">
        <f t="shared" si="35"/>
        <v/>
      </c>
    </row>
    <row r="326" spans="1:7" x14ac:dyDescent="0.2">
      <c r="A326" s="48" t="str">
        <f t="shared" si="30"/>
        <v/>
      </c>
      <c r="B326" s="49" t="str">
        <f t="shared" si="31"/>
        <v/>
      </c>
      <c r="C326" s="50" t="str">
        <f>IF(A326="","",IF(variable,IF(A326&lt;MortgageCalculator!$L$6*periods_per_year,start_rate,IF(MortgageCalculator!$L$10&gt;=0,MIN(MortgageCalculator!$L$7,start_rate+MortgageCalculator!$L$10*ROUNDUP((A326-MortgageCalculator!$L$6*periods_per_year)/MortgageCalculator!$L$9,0)),MAX(MortgageCalculator!$L$8,start_rate+MortgageCalculator!$L$10*ROUNDUP((A326-MortgageCalculator!$L$6*periods_per_year)/MortgageCalculator!$L$9,0)))),start_rate))</f>
        <v/>
      </c>
      <c r="D326" s="51" t="str">
        <f t="shared" si="32"/>
        <v/>
      </c>
      <c r="E326" s="51" t="str">
        <f t="shared" si="33"/>
        <v/>
      </c>
      <c r="F326" s="51" t="str">
        <f t="shared" si="34"/>
        <v/>
      </c>
      <c r="G326" s="51" t="str">
        <f t="shared" si="35"/>
        <v/>
      </c>
    </row>
    <row r="327" spans="1:7" x14ac:dyDescent="0.2">
      <c r="A327" s="48" t="str">
        <f t="shared" si="30"/>
        <v/>
      </c>
      <c r="B327" s="49" t="str">
        <f t="shared" si="31"/>
        <v/>
      </c>
      <c r="C327" s="50" t="str">
        <f>IF(A327="","",IF(variable,IF(A327&lt;MortgageCalculator!$L$6*periods_per_year,start_rate,IF(MortgageCalculator!$L$10&gt;=0,MIN(MortgageCalculator!$L$7,start_rate+MortgageCalculator!$L$10*ROUNDUP((A327-MortgageCalculator!$L$6*periods_per_year)/MortgageCalculator!$L$9,0)),MAX(MortgageCalculator!$L$8,start_rate+MortgageCalculator!$L$10*ROUNDUP((A327-MortgageCalculator!$L$6*periods_per_year)/MortgageCalculator!$L$9,0)))),start_rate))</f>
        <v/>
      </c>
      <c r="D327" s="51" t="str">
        <f t="shared" si="32"/>
        <v/>
      </c>
      <c r="E327" s="51" t="str">
        <f t="shared" si="33"/>
        <v/>
      </c>
      <c r="F327" s="51" t="str">
        <f t="shared" si="34"/>
        <v/>
      </c>
      <c r="G327" s="51" t="str">
        <f t="shared" si="35"/>
        <v/>
      </c>
    </row>
    <row r="328" spans="1:7" x14ac:dyDescent="0.2">
      <c r="A328" s="48" t="str">
        <f t="shared" si="30"/>
        <v/>
      </c>
      <c r="B328" s="49" t="str">
        <f t="shared" si="31"/>
        <v/>
      </c>
      <c r="C328" s="50" t="str">
        <f>IF(A328="","",IF(variable,IF(A328&lt;MortgageCalculator!$L$6*periods_per_year,start_rate,IF(MortgageCalculator!$L$10&gt;=0,MIN(MortgageCalculator!$L$7,start_rate+MortgageCalculator!$L$10*ROUNDUP((A328-MortgageCalculator!$L$6*periods_per_year)/MortgageCalculator!$L$9,0)),MAX(MortgageCalculator!$L$8,start_rate+MortgageCalculator!$L$10*ROUNDUP((A328-MortgageCalculator!$L$6*periods_per_year)/MortgageCalculator!$L$9,0)))),start_rate))</f>
        <v/>
      </c>
      <c r="D328" s="51" t="str">
        <f t="shared" si="32"/>
        <v/>
      </c>
      <c r="E328" s="51" t="str">
        <f t="shared" si="33"/>
        <v/>
      </c>
      <c r="F328" s="51" t="str">
        <f t="shared" si="34"/>
        <v/>
      </c>
      <c r="G328" s="51" t="str">
        <f t="shared" si="35"/>
        <v/>
      </c>
    </row>
    <row r="329" spans="1:7" x14ac:dyDescent="0.2">
      <c r="A329" s="48" t="str">
        <f t="shared" si="30"/>
        <v/>
      </c>
      <c r="B329" s="49" t="str">
        <f t="shared" si="31"/>
        <v/>
      </c>
      <c r="C329" s="50" t="str">
        <f>IF(A329="","",IF(variable,IF(A329&lt;MortgageCalculator!$L$6*periods_per_year,start_rate,IF(MortgageCalculator!$L$10&gt;=0,MIN(MortgageCalculator!$L$7,start_rate+MortgageCalculator!$L$10*ROUNDUP((A329-MortgageCalculator!$L$6*periods_per_year)/MortgageCalculator!$L$9,0)),MAX(MortgageCalculator!$L$8,start_rate+MortgageCalculator!$L$10*ROUNDUP((A329-MortgageCalculator!$L$6*periods_per_year)/MortgageCalculator!$L$9,0)))),start_rate))</f>
        <v/>
      </c>
      <c r="D329" s="51" t="str">
        <f t="shared" si="32"/>
        <v/>
      </c>
      <c r="E329" s="51" t="str">
        <f t="shared" si="33"/>
        <v/>
      </c>
      <c r="F329" s="51" t="str">
        <f t="shared" si="34"/>
        <v/>
      </c>
      <c r="G329" s="51" t="str">
        <f t="shared" si="35"/>
        <v/>
      </c>
    </row>
    <row r="330" spans="1:7" x14ac:dyDescent="0.2">
      <c r="A330" s="48" t="str">
        <f t="shared" si="30"/>
        <v/>
      </c>
      <c r="B330" s="49" t="str">
        <f t="shared" si="31"/>
        <v/>
      </c>
      <c r="C330" s="50" t="str">
        <f>IF(A330="","",IF(variable,IF(A330&lt;MortgageCalculator!$L$6*periods_per_year,start_rate,IF(MortgageCalculator!$L$10&gt;=0,MIN(MortgageCalculator!$L$7,start_rate+MortgageCalculator!$L$10*ROUNDUP((A330-MortgageCalculator!$L$6*periods_per_year)/MortgageCalculator!$L$9,0)),MAX(MortgageCalculator!$L$8,start_rate+MortgageCalculator!$L$10*ROUNDUP((A330-MortgageCalculator!$L$6*periods_per_year)/MortgageCalculator!$L$9,0)))),start_rate))</f>
        <v/>
      </c>
      <c r="D330" s="51" t="str">
        <f t="shared" si="32"/>
        <v/>
      </c>
      <c r="E330" s="51" t="str">
        <f t="shared" si="33"/>
        <v/>
      </c>
      <c r="F330" s="51" t="str">
        <f t="shared" si="34"/>
        <v/>
      </c>
      <c r="G330" s="51" t="str">
        <f t="shared" si="35"/>
        <v/>
      </c>
    </row>
    <row r="331" spans="1:7" x14ac:dyDescent="0.2">
      <c r="A331" s="48" t="str">
        <f t="shared" si="30"/>
        <v/>
      </c>
      <c r="B331" s="49" t="str">
        <f t="shared" si="31"/>
        <v/>
      </c>
      <c r="C331" s="50" t="str">
        <f>IF(A331="","",IF(variable,IF(A331&lt;MortgageCalculator!$L$6*periods_per_year,start_rate,IF(MortgageCalculator!$L$10&gt;=0,MIN(MortgageCalculator!$L$7,start_rate+MortgageCalculator!$L$10*ROUNDUP((A331-MortgageCalculator!$L$6*periods_per_year)/MortgageCalculator!$L$9,0)),MAX(MortgageCalculator!$L$8,start_rate+MortgageCalculator!$L$10*ROUNDUP((A331-MortgageCalculator!$L$6*periods_per_year)/MortgageCalculator!$L$9,0)))),start_rate))</f>
        <v/>
      </c>
      <c r="D331" s="51" t="str">
        <f t="shared" si="32"/>
        <v/>
      </c>
      <c r="E331" s="51" t="str">
        <f t="shared" si="33"/>
        <v/>
      </c>
      <c r="F331" s="51" t="str">
        <f t="shared" si="34"/>
        <v/>
      </c>
      <c r="G331" s="51" t="str">
        <f t="shared" si="35"/>
        <v/>
      </c>
    </row>
    <row r="332" spans="1:7" x14ac:dyDescent="0.2">
      <c r="A332" s="48" t="str">
        <f t="shared" si="30"/>
        <v/>
      </c>
      <c r="B332" s="49" t="str">
        <f t="shared" si="31"/>
        <v/>
      </c>
      <c r="C332" s="50" t="str">
        <f>IF(A332="","",IF(variable,IF(A332&lt;MortgageCalculator!$L$6*periods_per_year,start_rate,IF(MortgageCalculator!$L$10&gt;=0,MIN(MortgageCalculator!$L$7,start_rate+MortgageCalculator!$L$10*ROUNDUP((A332-MortgageCalculator!$L$6*periods_per_year)/MortgageCalculator!$L$9,0)),MAX(MortgageCalculator!$L$8,start_rate+MortgageCalculator!$L$10*ROUNDUP((A332-MortgageCalculator!$L$6*periods_per_year)/MortgageCalculator!$L$9,0)))),start_rate))</f>
        <v/>
      </c>
      <c r="D332" s="51" t="str">
        <f t="shared" si="32"/>
        <v/>
      </c>
      <c r="E332" s="51" t="str">
        <f t="shared" si="33"/>
        <v/>
      </c>
      <c r="F332" s="51" t="str">
        <f t="shared" si="34"/>
        <v/>
      </c>
      <c r="G332" s="51" t="str">
        <f t="shared" si="35"/>
        <v/>
      </c>
    </row>
    <row r="333" spans="1:7" x14ac:dyDescent="0.2">
      <c r="A333" s="48" t="str">
        <f t="shared" si="30"/>
        <v/>
      </c>
      <c r="B333" s="49" t="str">
        <f t="shared" si="31"/>
        <v/>
      </c>
      <c r="C333" s="50" t="str">
        <f>IF(A333="","",IF(variable,IF(A333&lt;MortgageCalculator!$L$6*periods_per_year,start_rate,IF(MortgageCalculator!$L$10&gt;=0,MIN(MortgageCalculator!$L$7,start_rate+MortgageCalculator!$L$10*ROUNDUP((A333-MortgageCalculator!$L$6*periods_per_year)/MortgageCalculator!$L$9,0)),MAX(MortgageCalculator!$L$8,start_rate+MortgageCalculator!$L$10*ROUNDUP((A333-MortgageCalculator!$L$6*periods_per_year)/MortgageCalculator!$L$9,0)))),start_rate))</f>
        <v/>
      </c>
      <c r="D333" s="51" t="str">
        <f t="shared" si="32"/>
        <v/>
      </c>
      <c r="E333" s="51" t="str">
        <f t="shared" si="33"/>
        <v/>
      </c>
      <c r="F333" s="51" t="str">
        <f t="shared" si="34"/>
        <v/>
      </c>
      <c r="G333" s="51" t="str">
        <f t="shared" si="35"/>
        <v/>
      </c>
    </row>
    <row r="334" spans="1:7" x14ac:dyDescent="0.2">
      <c r="A334" s="48" t="str">
        <f t="shared" si="30"/>
        <v/>
      </c>
      <c r="B334" s="49" t="str">
        <f t="shared" si="31"/>
        <v/>
      </c>
      <c r="C334" s="50" t="str">
        <f>IF(A334="","",IF(variable,IF(A334&lt;MortgageCalculator!$L$6*periods_per_year,start_rate,IF(MortgageCalculator!$L$10&gt;=0,MIN(MortgageCalculator!$L$7,start_rate+MortgageCalculator!$L$10*ROUNDUP((A334-MortgageCalculator!$L$6*periods_per_year)/MortgageCalculator!$L$9,0)),MAX(MortgageCalculator!$L$8,start_rate+MortgageCalculator!$L$10*ROUNDUP((A334-MortgageCalculator!$L$6*periods_per_year)/MortgageCalculator!$L$9,0)))),start_rate))</f>
        <v/>
      </c>
      <c r="D334" s="51" t="str">
        <f t="shared" si="32"/>
        <v/>
      </c>
      <c r="E334" s="51" t="str">
        <f t="shared" si="33"/>
        <v/>
      </c>
      <c r="F334" s="51" t="str">
        <f t="shared" si="34"/>
        <v/>
      </c>
      <c r="G334" s="51" t="str">
        <f t="shared" si="35"/>
        <v/>
      </c>
    </row>
    <row r="335" spans="1:7" x14ac:dyDescent="0.2">
      <c r="A335" s="48" t="str">
        <f t="shared" si="30"/>
        <v/>
      </c>
      <c r="B335" s="49" t="str">
        <f t="shared" si="31"/>
        <v/>
      </c>
      <c r="C335" s="50" t="str">
        <f>IF(A335="","",IF(variable,IF(A335&lt;MortgageCalculator!$L$6*periods_per_year,start_rate,IF(MortgageCalculator!$L$10&gt;=0,MIN(MortgageCalculator!$L$7,start_rate+MortgageCalculator!$L$10*ROUNDUP((A335-MortgageCalculator!$L$6*periods_per_year)/MortgageCalculator!$L$9,0)),MAX(MortgageCalculator!$L$8,start_rate+MortgageCalculator!$L$10*ROUNDUP((A335-MortgageCalculator!$L$6*periods_per_year)/MortgageCalculator!$L$9,0)))),start_rate))</f>
        <v/>
      </c>
      <c r="D335" s="51" t="str">
        <f t="shared" si="32"/>
        <v/>
      </c>
      <c r="E335" s="51" t="str">
        <f t="shared" si="33"/>
        <v/>
      </c>
      <c r="F335" s="51" t="str">
        <f t="shared" si="34"/>
        <v/>
      </c>
      <c r="G335" s="51" t="str">
        <f t="shared" si="35"/>
        <v/>
      </c>
    </row>
    <row r="336" spans="1:7" x14ac:dyDescent="0.2">
      <c r="A336" s="48" t="str">
        <f t="shared" si="30"/>
        <v/>
      </c>
      <c r="B336" s="49" t="str">
        <f t="shared" si="31"/>
        <v/>
      </c>
      <c r="C336" s="50" t="str">
        <f>IF(A336="","",IF(variable,IF(A336&lt;MortgageCalculator!$L$6*periods_per_year,start_rate,IF(MortgageCalculator!$L$10&gt;=0,MIN(MortgageCalculator!$L$7,start_rate+MortgageCalculator!$L$10*ROUNDUP((A336-MortgageCalculator!$L$6*periods_per_year)/MortgageCalculator!$L$9,0)),MAX(MortgageCalculator!$L$8,start_rate+MortgageCalculator!$L$10*ROUNDUP((A336-MortgageCalculator!$L$6*periods_per_year)/MortgageCalculator!$L$9,0)))),start_rate))</f>
        <v/>
      </c>
      <c r="D336" s="51" t="str">
        <f t="shared" si="32"/>
        <v/>
      </c>
      <c r="E336" s="51" t="str">
        <f t="shared" si="33"/>
        <v/>
      </c>
      <c r="F336" s="51" t="str">
        <f t="shared" si="34"/>
        <v/>
      </c>
      <c r="G336" s="51" t="str">
        <f t="shared" si="35"/>
        <v/>
      </c>
    </row>
    <row r="337" spans="1:7" x14ac:dyDescent="0.2">
      <c r="A337" s="48" t="str">
        <f t="shared" si="30"/>
        <v/>
      </c>
      <c r="B337" s="49" t="str">
        <f t="shared" si="31"/>
        <v/>
      </c>
      <c r="C337" s="50" t="str">
        <f>IF(A337="","",IF(variable,IF(A337&lt;MortgageCalculator!$L$6*periods_per_year,start_rate,IF(MortgageCalculator!$L$10&gt;=0,MIN(MortgageCalculator!$L$7,start_rate+MortgageCalculator!$L$10*ROUNDUP((A337-MortgageCalculator!$L$6*periods_per_year)/MortgageCalculator!$L$9,0)),MAX(MortgageCalculator!$L$8,start_rate+MortgageCalculator!$L$10*ROUNDUP((A337-MortgageCalculator!$L$6*periods_per_year)/MortgageCalculator!$L$9,0)))),start_rate))</f>
        <v/>
      </c>
      <c r="D337" s="51" t="str">
        <f t="shared" si="32"/>
        <v/>
      </c>
      <c r="E337" s="51" t="str">
        <f t="shared" si="33"/>
        <v/>
      </c>
      <c r="F337" s="51" t="str">
        <f t="shared" si="34"/>
        <v/>
      </c>
      <c r="G337" s="51" t="str">
        <f t="shared" si="35"/>
        <v/>
      </c>
    </row>
    <row r="338" spans="1:7" x14ac:dyDescent="0.2">
      <c r="A338" s="48" t="str">
        <f t="shared" si="30"/>
        <v/>
      </c>
      <c r="B338" s="49" t="str">
        <f t="shared" si="31"/>
        <v/>
      </c>
      <c r="C338" s="50" t="str">
        <f>IF(A338="","",IF(variable,IF(A338&lt;MortgageCalculator!$L$6*periods_per_year,start_rate,IF(MortgageCalculator!$L$10&gt;=0,MIN(MortgageCalculator!$L$7,start_rate+MortgageCalculator!$L$10*ROUNDUP((A338-MortgageCalculator!$L$6*periods_per_year)/MortgageCalculator!$L$9,0)),MAX(MortgageCalculator!$L$8,start_rate+MortgageCalculator!$L$10*ROUNDUP((A338-MortgageCalculator!$L$6*periods_per_year)/MortgageCalculator!$L$9,0)))),start_rate))</f>
        <v/>
      </c>
      <c r="D338" s="51" t="str">
        <f t="shared" si="32"/>
        <v/>
      </c>
      <c r="E338" s="51" t="str">
        <f t="shared" si="33"/>
        <v/>
      </c>
      <c r="F338" s="51" t="str">
        <f t="shared" si="34"/>
        <v/>
      </c>
      <c r="G338" s="51" t="str">
        <f t="shared" si="35"/>
        <v/>
      </c>
    </row>
    <row r="339" spans="1:7" x14ac:dyDescent="0.2">
      <c r="A339" s="48" t="str">
        <f t="shared" si="30"/>
        <v/>
      </c>
      <c r="B339" s="49" t="str">
        <f t="shared" si="31"/>
        <v/>
      </c>
      <c r="C339" s="50" t="str">
        <f>IF(A339="","",IF(variable,IF(A339&lt;MortgageCalculator!$L$6*periods_per_year,start_rate,IF(MortgageCalculator!$L$10&gt;=0,MIN(MortgageCalculator!$L$7,start_rate+MortgageCalculator!$L$10*ROUNDUP((A339-MortgageCalculator!$L$6*periods_per_year)/MortgageCalculator!$L$9,0)),MAX(MortgageCalculator!$L$8,start_rate+MortgageCalculator!$L$10*ROUNDUP((A339-MortgageCalculator!$L$6*periods_per_year)/MortgageCalculator!$L$9,0)))),start_rate))</f>
        <v/>
      </c>
      <c r="D339" s="51" t="str">
        <f t="shared" si="32"/>
        <v/>
      </c>
      <c r="E339" s="51" t="str">
        <f t="shared" si="33"/>
        <v/>
      </c>
      <c r="F339" s="51" t="str">
        <f t="shared" si="34"/>
        <v/>
      </c>
      <c r="G339" s="51" t="str">
        <f t="shared" si="35"/>
        <v/>
      </c>
    </row>
    <row r="340" spans="1:7" x14ac:dyDescent="0.2">
      <c r="A340" s="48" t="str">
        <f t="shared" si="30"/>
        <v/>
      </c>
      <c r="B340" s="49" t="str">
        <f t="shared" si="31"/>
        <v/>
      </c>
      <c r="C340" s="50" t="str">
        <f>IF(A340="","",IF(variable,IF(A340&lt;MortgageCalculator!$L$6*periods_per_year,start_rate,IF(MortgageCalculator!$L$10&gt;=0,MIN(MortgageCalculator!$L$7,start_rate+MortgageCalculator!$L$10*ROUNDUP((A340-MortgageCalculator!$L$6*periods_per_year)/MortgageCalculator!$L$9,0)),MAX(MortgageCalculator!$L$8,start_rate+MortgageCalculator!$L$10*ROUNDUP((A340-MortgageCalculator!$L$6*periods_per_year)/MortgageCalculator!$L$9,0)))),start_rate))</f>
        <v/>
      </c>
      <c r="D340" s="51" t="str">
        <f t="shared" si="32"/>
        <v/>
      </c>
      <c r="E340" s="51" t="str">
        <f t="shared" si="33"/>
        <v/>
      </c>
      <c r="F340" s="51" t="str">
        <f t="shared" si="34"/>
        <v/>
      </c>
      <c r="G340" s="51" t="str">
        <f t="shared" si="35"/>
        <v/>
      </c>
    </row>
    <row r="341" spans="1:7" x14ac:dyDescent="0.2">
      <c r="A341" s="48" t="str">
        <f t="shared" si="30"/>
        <v/>
      </c>
      <c r="B341" s="49" t="str">
        <f t="shared" si="31"/>
        <v/>
      </c>
      <c r="C341" s="50" t="str">
        <f>IF(A341="","",IF(variable,IF(A341&lt;MortgageCalculator!$L$6*periods_per_year,start_rate,IF(MortgageCalculator!$L$10&gt;=0,MIN(MortgageCalculator!$L$7,start_rate+MortgageCalculator!$L$10*ROUNDUP((A341-MortgageCalculator!$L$6*periods_per_year)/MortgageCalculator!$L$9,0)),MAX(MortgageCalculator!$L$8,start_rate+MortgageCalculator!$L$10*ROUNDUP((A341-MortgageCalculator!$L$6*periods_per_year)/MortgageCalculator!$L$9,0)))),start_rate))</f>
        <v/>
      </c>
      <c r="D341" s="51" t="str">
        <f t="shared" si="32"/>
        <v/>
      </c>
      <c r="E341" s="51" t="str">
        <f t="shared" si="33"/>
        <v/>
      </c>
      <c r="F341" s="51" t="str">
        <f t="shared" si="34"/>
        <v/>
      </c>
      <c r="G341" s="51" t="str">
        <f t="shared" si="35"/>
        <v/>
      </c>
    </row>
    <row r="342" spans="1:7" x14ac:dyDescent="0.2">
      <c r="A342" s="48" t="str">
        <f t="shared" si="30"/>
        <v/>
      </c>
      <c r="B342" s="49" t="str">
        <f t="shared" si="31"/>
        <v/>
      </c>
      <c r="C342" s="50" t="str">
        <f>IF(A342="","",IF(variable,IF(A342&lt;MortgageCalculator!$L$6*periods_per_year,start_rate,IF(MortgageCalculator!$L$10&gt;=0,MIN(MortgageCalculator!$L$7,start_rate+MortgageCalculator!$L$10*ROUNDUP((A342-MortgageCalculator!$L$6*periods_per_year)/MortgageCalculator!$L$9,0)),MAX(MortgageCalculator!$L$8,start_rate+MortgageCalculator!$L$10*ROUNDUP((A342-MortgageCalculator!$L$6*periods_per_year)/MortgageCalculator!$L$9,0)))),start_rate))</f>
        <v/>
      </c>
      <c r="D342" s="51" t="str">
        <f t="shared" si="32"/>
        <v/>
      </c>
      <c r="E342" s="51" t="str">
        <f t="shared" si="33"/>
        <v/>
      </c>
      <c r="F342" s="51" t="str">
        <f t="shared" si="34"/>
        <v/>
      </c>
      <c r="G342" s="51" t="str">
        <f t="shared" si="35"/>
        <v/>
      </c>
    </row>
    <row r="343" spans="1:7" x14ac:dyDescent="0.2">
      <c r="A343" s="48" t="str">
        <f t="shared" si="30"/>
        <v/>
      </c>
      <c r="B343" s="49" t="str">
        <f t="shared" si="31"/>
        <v/>
      </c>
      <c r="C343" s="50" t="str">
        <f>IF(A343="","",IF(variable,IF(A343&lt;MortgageCalculator!$L$6*periods_per_year,start_rate,IF(MortgageCalculator!$L$10&gt;=0,MIN(MortgageCalculator!$L$7,start_rate+MortgageCalculator!$L$10*ROUNDUP((A343-MortgageCalculator!$L$6*periods_per_year)/MortgageCalculator!$L$9,0)),MAX(MortgageCalculator!$L$8,start_rate+MortgageCalculator!$L$10*ROUNDUP((A343-MortgageCalculator!$L$6*periods_per_year)/MortgageCalculator!$L$9,0)))),start_rate))</f>
        <v/>
      </c>
      <c r="D343" s="51" t="str">
        <f t="shared" si="32"/>
        <v/>
      </c>
      <c r="E343" s="51" t="str">
        <f t="shared" si="33"/>
        <v/>
      </c>
      <c r="F343" s="51" t="str">
        <f t="shared" si="34"/>
        <v/>
      </c>
      <c r="G343" s="51" t="str">
        <f t="shared" si="35"/>
        <v/>
      </c>
    </row>
    <row r="344" spans="1:7" x14ac:dyDescent="0.2">
      <c r="A344" s="48" t="str">
        <f t="shared" si="30"/>
        <v/>
      </c>
      <c r="B344" s="49" t="str">
        <f t="shared" si="31"/>
        <v/>
      </c>
      <c r="C344" s="50" t="str">
        <f>IF(A344="","",IF(variable,IF(A344&lt;MortgageCalculator!$L$6*periods_per_year,start_rate,IF(MortgageCalculator!$L$10&gt;=0,MIN(MortgageCalculator!$L$7,start_rate+MortgageCalculator!$L$10*ROUNDUP((A344-MortgageCalculator!$L$6*periods_per_year)/MortgageCalculator!$L$9,0)),MAX(MortgageCalculator!$L$8,start_rate+MortgageCalculator!$L$10*ROUNDUP((A344-MortgageCalculator!$L$6*periods_per_year)/MortgageCalculator!$L$9,0)))),start_rate))</f>
        <v/>
      </c>
      <c r="D344" s="51" t="str">
        <f t="shared" si="32"/>
        <v/>
      </c>
      <c r="E344" s="51" t="str">
        <f t="shared" si="33"/>
        <v/>
      </c>
      <c r="F344" s="51" t="str">
        <f t="shared" si="34"/>
        <v/>
      </c>
      <c r="G344" s="51" t="str">
        <f t="shared" si="35"/>
        <v/>
      </c>
    </row>
    <row r="345" spans="1:7" x14ac:dyDescent="0.2">
      <c r="A345" s="48" t="str">
        <f t="shared" si="30"/>
        <v/>
      </c>
      <c r="B345" s="49" t="str">
        <f t="shared" si="31"/>
        <v/>
      </c>
      <c r="C345" s="50" t="str">
        <f>IF(A345="","",IF(variable,IF(A345&lt;MortgageCalculator!$L$6*periods_per_year,start_rate,IF(MortgageCalculator!$L$10&gt;=0,MIN(MortgageCalculator!$L$7,start_rate+MortgageCalculator!$L$10*ROUNDUP((A345-MortgageCalculator!$L$6*periods_per_year)/MortgageCalculator!$L$9,0)),MAX(MortgageCalculator!$L$8,start_rate+MortgageCalculator!$L$10*ROUNDUP((A345-MortgageCalculator!$L$6*periods_per_year)/MortgageCalculator!$L$9,0)))),start_rate))</f>
        <v/>
      </c>
      <c r="D345" s="51" t="str">
        <f t="shared" si="32"/>
        <v/>
      </c>
      <c r="E345" s="51" t="str">
        <f t="shared" si="33"/>
        <v/>
      </c>
      <c r="F345" s="51" t="str">
        <f t="shared" si="34"/>
        <v/>
      </c>
      <c r="G345" s="51" t="str">
        <f t="shared" si="35"/>
        <v/>
      </c>
    </row>
    <row r="346" spans="1:7" x14ac:dyDescent="0.2">
      <c r="A346" s="48" t="str">
        <f t="shared" si="30"/>
        <v/>
      </c>
      <c r="B346" s="49" t="str">
        <f t="shared" si="31"/>
        <v/>
      </c>
      <c r="C346" s="50" t="str">
        <f>IF(A346="","",IF(variable,IF(A346&lt;MortgageCalculator!$L$6*periods_per_year,start_rate,IF(MortgageCalculator!$L$10&gt;=0,MIN(MortgageCalculator!$L$7,start_rate+MortgageCalculator!$L$10*ROUNDUP((A346-MortgageCalculator!$L$6*periods_per_year)/MortgageCalculator!$L$9,0)),MAX(MortgageCalculator!$L$8,start_rate+MortgageCalculator!$L$10*ROUNDUP((A346-MortgageCalculator!$L$6*periods_per_year)/MortgageCalculator!$L$9,0)))),start_rate))</f>
        <v/>
      </c>
      <c r="D346" s="51" t="str">
        <f t="shared" si="32"/>
        <v/>
      </c>
      <c r="E346" s="51" t="str">
        <f t="shared" si="33"/>
        <v/>
      </c>
      <c r="F346" s="51" t="str">
        <f t="shared" si="34"/>
        <v/>
      </c>
      <c r="G346" s="51" t="str">
        <f t="shared" si="35"/>
        <v/>
      </c>
    </row>
    <row r="347" spans="1:7" x14ac:dyDescent="0.2">
      <c r="A347" s="48" t="str">
        <f t="shared" si="30"/>
        <v/>
      </c>
      <c r="B347" s="49" t="str">
        <f t="shared" si="31"/>
        <v/>
      </c>
      <c r="C347" s="50" t="str">
        <f>IF(A347="","",IF(variable,IF(A347&lt;MortgageCalculator!$L$6*periods_per_year,start_rate,IF(MortgageCalculator!$L$10&gt;=0,MIN(MortgageCalculator!$L$7,start_rate+MortgageCalculator!$L$10*ROUNDUP((A347-MortgageCalculator!$L$6*periods_per_year)/MortgageCalculator!$L$9,0)),MAX(MortgageCalculator!$L$8,start_rate+MortgageCalculator!$L$10*ROUNDUP((A347-MortgageCalculator!$L$6*periods_per_year)/MortgageCalculator!$L$9,0)))),start_rate))</f>
        <v/>
      </c>
      <c r="D347" s="51" t="str">
        <f t="shared" si="32"/>
        <v/>
      </c>
      <c r="E347" s="51" t="str">
        <f t="shared" si="33"/>
        <v/>
      </c>
      <c r="F347" s="51" t="str">
        <f t="shared" si="34"/>
        <v/>
      </c>
      <c r="G347" s="51" t="str">
        <f t="shared" si="35"/>
        <v/>
      </c>
    </row>
    <row r="348" spans="1:7" x14ac:dyDescent="0.2">
      <c r="A348" s="48" t="str">
        <f t="shared" si="30"/>
        <v/>
      </c>
      <c r="B348" s="49" t="str">
        <f t="shared" si="31"/>
        <v/>
      </c>
      <c r="C348" s="50" t="str">
        <f>IF(A348="","",IF(variable,IF(A348&lt;MortgageCalculator!$L$6*periods_per_year,start_rate,IF(MortgageCalculator!$L$10&gt;=0,MIN(MortgageCalculator!$L$7,start_rate+MortgageCalculator!$L$10*ROUNDUP((A348-MortgageCalculator!$L$6*periods_per_year)/MortgageCalculator!$L$9,0)),MAX(MortgageCalculator!$L$8,start_rate+MortgageCalculator!$L$10*ROUNDUP((A348-MortgageCalculator!$L$6*periods_per_year)/MortgageCalculator!$L$9,0)))),start_rate))</f>
        <v/>
      </c>
      <c r="D348" s="51" t="str">
        <f t="shared" si="32"/>
        <v/>
      </c>
      <c r="E348" s="51" t="str">
        <f t="shared" si="33"/>
        <v/>
      </c>
      <c r="F348" s="51" t="str">
        <f t="shared" si="34"/>
        <v/>
      </c>
      <c r="G348" s="51" t="str">
        <f t="shared" si="35"/>
        <v/>
      </c>
    </row>
    <row r="349" spans="1:7" x14ac:dyDescent="0.2">
      <c r="A349" s="48" t="str">
        <f t="shared" si="30"/>
        <v/>
      </c>
      <c r="B349" s="49" t="str">
        <f t="shared" si="31"/>
        <v/>
      </c>
      <c r="C349" s="50" t="str">
        <f>IF(A349="","",IF(variable,IF(A349&lt;MortgageCalculator!$L$6*periods_per_year,start_rate,IF(MortgageCalculator!$L$10&gt;=0,MIN(MortgageCalculator!$L$7,start_rate+MortgageCalculator!$L$10*ROUNDUP((A349-MortgageCalculator!$L$6*periods_per_year)/MortgageCalculator!$L$9,0)),MAX(MortgageCalculator!$L$8,start_rate+MortgageCalculator!$L$10*ROUNDUP((A349-MortgageCalculator!$L$6*periods_per_year)/MortgageCalculator!$L$9,0)))),start_rate))</f>
        <v/>
      </c>
      <c r="D349" s="51" t="str">
        <f t="shared" si="32"/>
        <v/>
      </c>
      <c r="E349" s="51" t="str">
        <f t="shared" si="33"/>
        <v/>
      </c>
      <c r="F349" s="51" t="str">
        <f t="shared" si="34"/>
        <v/>
      </c>
      <c r="G349" s="51" t="str">
        <f t="shared" si="35"/>
        <v/>
      </c>
    </row>
    <row r="350" spans="1:7" x14ac:dyDescent="0.2">
      <c r="A350" s="48" t="str">
        <f t="shared" si="30"/>
        <v/>
      </c>
      <c r="B350" s="49" t="str">
        <f t="shared" si="31"/>
        <v/>
      </c>
      <c r="C350" s="50" t="str">
        <f>IF(A350="","",IF(variable,IF(A350&lt;MortgageCalculator!$L$6*periods_per_year,start_rate,IF(MortgageCalculator!$L$10&gt;=0,MIN(MortgageCalculator!$L$7,start_rate+MortgageCalculator!$L$10*ROUNDUP((A350-MortgageCalculator!$L$6*periods_per_year)/MortgageCalculator!$L$9,0)),MAX(MortgageCalculator!$L$8,start_rate+MortgageCalculator!$L$10*ROUNDUP((A350-MortgageCalculator!$L$6*periods_per_year)/MortgageCalculator!$L$9,0)))),start_rate))</f>
        <v/>
      </c>
      <c r="D350" s="51" t="str">
        <f t="shared" si="32"/>
        <v/>
      </c>
      <c r="E350" s="51" t="str">
        <f t="shared" si="33"/>
        <v/>
      </c>
      <c r="F350" s="51" t="str">
        <f t="shared" si="34"/>
        <v/>
      </c>
      <c r="G350" s="51" t="str">
        <f t="shared" si="35"/>
        <v/>
      </c>
    </row>
    <row r="351" spans="1:7" x14ac:dyDescent="0.2">
      <c r="A351" s="48" t="str">
        <f t="shared" si="30"/>
        <v/>
      </c>
      <c r="B351" s="49" t="str">
        <f t="shared" si="31"/>
        <v/>
      </c>
      <c r="C351" s="50" t="str">
        <f>IF(A351="","",IF(variable,IF(A351&lt;MortgageCalculator!$L$6*periods_per_year,start_rate,IF(MortgageCalculator!$L$10&gt;=0,MIN(MortgageCalculator!$L$7,start_rate+MortgageCalculator!$L$10*ROUNDUP((A351-MortgageCalculator!$L$6*periods_per_year)/MortgageCalculator!$L$9,0)),MAX(MortgageCalculator!$L$8,start_rate+MortgageCalculator!$L$10*ROUNDUP((A351-MortgageCalculator!$L$6*periods_per_year)/MortgageCalculator!$L$9,0)))),start_rate))</f>
        <v/>
      </c>
      <c r="D351" s="51" t="str">
        <f t="shared" si="32"/>
        <v/>
      </c>
      <c r="E351" s="51" t="str">
        <f t="shared" si="33"/>
        <v/>
      </c>
      <c r="F351" s="51" t="str">
        <f t="shared" si="34"/>
        <v/>
      </c>
      <c r="G351" s="51" t="str">
        <f t="shared" si="35"/>
        <v/>
      </c>
    </row>
    <row r="352" spans="1:7" x14ac:dyDescent="0.2">
      <c r="A352" s="48" t="str">
        <f t="shared" si="30"/>
        <v/>
      </c>
      <c r="B352" s="49" t="str">
        <f t="shared" si="31"/>
        <v/>
      </c>
      <c r="C352" s="50" t="str">
        <f>IF(A352="","",IF(variable,IF(A352&lt;MortgageCalculator!$L$6*periods_per_year,start_rate,IF(MortgageCalculator!$L$10&gt;=0,MIN(MortgageCalculator!$L$7,start_rate+MortgageCalculator!$L$10*ROUNDUP((A352-MortgageCalculator!$L$6*periods_per_year)/MortgageCalculator!$L$9,0)),MAX(MortgageCalculator!$L$8,start_rate+MortgageCalculator!$L$10*ROUNDUP((A352-MortgageCalculator!$L$6*periods_per_year)/MortgageCalculator!$L$9,0)))),start_rate))</f>
        <v/>
      </c>
      <c r="D352" s="51" t="str">
        <f t="shared" si="32"/>
        <v/>
      </c>
      <c r="E352" s="51" t="str">
        <f t="shared" si="33"/>
        <v/>
      </c>
      <c r="F352" s="51" t="str">
        <f t="shared" si="34"/>
        <v/>
      </c>
      <c r="G352" s="51" t="str">
        <f t="shared" si="35"/>
        <v/>
      </c>
    </row>
    <row r="353" spans="1:7" x14ac:dyDescent="0.2">
      <c r="A353" s="48" t="str">
        <f t="shared" si="30"/>
        <v/>
      </c>
      <c r="B353" s="49" t="str">
        <f t="shared" si="31"/>
        <v/>
      </c>
      <c r="C353" s="50" t="str">
        <f>IF(A353="","",IF(variable,IF(A353&lt;MortgageCalculator!$L$6*periods_per_year,start_rate,IF(MortgageCalculator!$L$10&gt;=0,MIN(MortgageCalculator!$L$7,start_rate+MortgageCalculator!$L$10*ROUNDUP((A353-MortgageCalculator!$L$6*periods_per_year)/MortgageCalculator!$L$9,0)),MAX(MortgageCalculator!$L$8,start_rate+MortgageCalculator!$L$10*ROUNDUP((A353-MortgageCalculator!$L$6*periods_per_year)/MortgageCalculator!$L$9,0)))),start_rate))</f>
        <v/>
      </c>
      <c r="D353" s="51" t="str">
        <f t="shared" si="32"/>
        <v/>
      </c>
      <c r="E353" s="51" t="str">
        <f t="shared" si="33"/>
        <v/>
      </c>
      <c r="F353" s="51" t="str">
        <f t="shared" si="34"/>
        <v/>
      </c>
      <c r="G353" s="51" t="str">
        <f t="shared" si="35"/>
        <v/>
      </c>
    </row>
    <row r="354" spans="1:7" x14ac:dyDescent="0.2">
      <c r="A354" s="48" t="str">
        <f t="shared" si="30"/>
        <v/>
      </c>
      <c r="B354" s="49" t="str">
        <f t="shared" si="31"/>
        <v/>
      </c>
      <c r="C354" s="50" t="str">
        <f>IF(A354="","",IF(variable,IF(A354&lt;MortgageCalculator!$L$6*periods_per_year,start_rate,IF(MortgageCalculator!$L$10&gt;=0,MIN(MortgageCalculator!$L$7,start_rate+MortgageCalculator!$L$10*ROUNDUP((A354-MortgageCalculator!$L$6*periods_per_year)/MortgageCalculator!$L$9,0)),MAX(MortgageCalculator!$L$8,start_rate+MortgageCalculator!$L$10*ROUNDUP((A354-MortgageCalculator!$L$6*periods_per_year)/MortgageCalculator!$L$9,0)))),start_rate))</f>
        <v/>
      </c>
      <c r="D354" s="51" t="str">
        <f t="shared" si="32"/>
        <v/>
      </c>
      <c r="E354" s="51" t="str">
        <f t="shared" si="33"/>
        <v/>
      </c>
      <c r="F354" s="51" t="str">
        <f t="shared" si="34"/>
        <v/>
      </c>
      <c r="G354" s="51" t="str">
        <f t="shared" si="35"/>
        <v/>
      </c>
    </row>
    <row r="355" spans="1:7" x14ac:dyDescent="0.2">
      <c r="A355" s="48" t="str">
        <f t="shared" si="30"/>
        <v/>
      </c>
      <c r="B355" s="49" t="str">
        <f t="shared" si="31"/>
        <v/>
      </c>
      <c r="C355" s="50" t="str">
        <f>IF(A355="","",IF(variable,IF(A355&lt;MortgageCalculator!$L$6*periods_per_year,start_rate,IF(MortgageCalculator!$L$10&gt;=0,MIN(MortgageCalculator!$L$7,start_rate+MortgageCalculator!$L$10*ROUNDUP((A355-MortgageCalculator!$L$6*periods_per_year)/MortgageCalculator!$L$9,0)),MAX(MortgageCalculator!$L$8,start_rate+MortgageCalculator!$L$10*ROUNDUP((A355-MortgageCalculator!$L$6*periods_per_year)/MortgageCalculator!$L$9,0)))),start_rate))</f>
        <v/>
      </c>
      <c r="D355" s="51" t="str">
        <f t="shared" si="32"/>
        <v/>
      </c>
      <c r="E355" s="51" t="str">
        <f t="shared" si="33"/>
        <v/>
      </c>
      <c r="F355" s="51" t="str">
        <f t="shared" si="34"/>
        <v/>
      </c>
      <c r="G355" s="51" t="str">
        <f t="shared" si="35"/>
        <v/>
      </c>
    </row>
    <row r="356" spans="1:7" x14ac:dyDescent="0.2">
      <c r="A356" s="48" t="str">
        <f t="shared" si="30"/>
        <v/>
      </c>
      <c r="B356" s="49" t="str">
        <f t="shared" si="31"/>
        <v/>
      </c>
      <c r="C356" s="50" t="str">
        <f>IF(A356="","",IF(variable,IF(A356&lt;MortgageCalculator!$L$6*periods_per_year,start_rate,IF(MortgageCalculator!$L$10&gt;=0,MIN(MortgageCalculator!$L$7,start_rate+MortgageCalculator!$L$10*ROUNDUP((A356-MortgageCalculator!$L$6*periods_per_year)/MortgageCalculator!$L$9,0)),MAX(MortgageCalculator!$L$8,start_rate+MortgageCalculator!$L$10*ROUNDUP((A356-MortgageCalculator!$L$6*periods_per_year)/MortgageCalculator!$L$9,0)))),start_rate))</f>
        <v/>
      </c>
      <c r="D356" s="51" t="str">
        <f t="shared" si="32"/>
        <v/>
      </c>
      <c r="E356" s="51" t="str">
        <f t="shared" si="33"/>
        <v/>
      </c>
      <c r="F356" s="51" t="str">
        <f t="shared" si="34"/>
        <v/>
      </c>
      <c r="G356" s="51" t="str">
        <f t="shared" si="35"/>
        <v/>
      </c>
    </row>
    <row r="357" spans="1:7" x14ac:dyDescent="0.2">
      <c r="A357" s="48" t="str">
        <f t="shared" si="30"/>
        <v/>
      </c>
      <c r="B357" s="49" t="str">
        <f t="shared" si="31"/>
        <v/>
      </c>
      <c r="C357" s="50" t="str">
        <f>IF(A357="","",IF(variable,IF(A357&lt;MortgageCalculator!$L$6*periods_per_year,start_rate,IF(MortgageCalculator!$L$10&gt;=0,MIN(MortgageCalculator!$L$7,start_rate+MortgageCalculator!$L$10*ROUNDUP((A357-MortgageCalculator!$L$6*periods_per_year)/MortgageCalculator!$L$9,0)),MAX(MortgageCalculator!$L$8,start_rate+MortgageCalculator!$L$10*ROUNDUP((A357-MortgageCalculator!$L$6*periods_per_year)/MortgageCalculator!$L$9,0)))),start_rate))</f>
        <v/>
      </c>
      <c r="D357" s="51" t="str">
        <f t="shared" si="32"/>
        <v/>
      </c>
      <c r="E357" s="51" t="str">
        <f t="shared" si="33"/>
        <v/>
      </c>
      <c r="F357" s="51" t="str">
        <f t="shared" si="34"/>
        <v/>
      </c>
      <c r="G357" s="51" t="str">
        <f t="shared" si="35"/>
        <v/>
      </c>
    </row>
    <row r="358" spans="1:7" x14ac:dyDescent="0.2">
      <c r="A358" s="48" t="str">
        <f t="shared" si="30"/>
        <v/>
      </c>
      <c r="B358" s="49" t="str">
        <f t="shared" si="31"/>
        <v/>
      </c>
      <c r="C358" s="50" t="str">
        <f>IF(A358="","",IF(variable,IF(A358&lt;MortgageCalculator!$L$6*periods_per_year,start_rate,IF(MortgageCalculator!$L$10&gt;=0,MIN(MortgageCalculator!$L$7,start_rate+MortgageCalculator!$L$10*ROUNDUP((A358-MortgageCalculator!$L$6*periods_per_year)/MortgageCalculator!$L$9,0)),MAX(MortgageCalculator!$L$8,start_rate+MortgageCalculator!$L$10*ROUNDUP((A358-MortgageCalculator!$L$6*periods_per_year)/MortgageCalculator!$L$9,0)))),start_rate))</f>
        <v/>
      </c>
      <c r="D358" s="51" t="str">
        <f t="shared" si="32"/>
        <v/>
      </c>
      <c r="E358" s="51" t="str">
        <f t="shared" si="33"/>
        <v/>
      </c>
      <c r="F358" s="51" t="str">
        <f t="shared" si="34"/>
        <v/>
      </c>
      <c r="G358" s="51" t="str">
        <f t="shared" si="35"/>
        <v/>
      </c>
    </row>
    <row r="359" spans="1:7" x14ac:dyDescent="0.2">
      <c r="A359" s="48" t="str">
        <f t="shared" si="30"/>
        <v/>
      </c>
      <c r="B359" s="49" t="str">
        <f t="shared" si="31"/>
        <v/>
      </c>
      <c r="C359" s="50" t="str">
        <f>IF(A359="","",IF(variable,IF(A359&lt;MortgageCalculator!$L$6*periods_per_year,start_rate,IF(MortgageCalculator!$L$10&gt;=0,MIN(MortgageCalculator!$L$7,start_rate+MortgageCalculator!$L$10*ROUNDUP((A359-MortgageCalculator!$L$6*periods_per_year)/MortgageCalculator!$L$9,0)),MAX(MortgageCalculator!$L$8,start_rate+MortgageCalculator!$L$10*ROUNDUP((A359-MortgageCalculator!$L$6*periods_per_year)/MortgageCalculator!$L$9,0)))),start_rate))</f>
        <v/>
      </c>
      <c r="D359" s="51" t="str">
        <f t="shared" si="32"/>
        <v/>
      </c>
      <c r="E359" s="51" t="str">
        <f t="shared" si="33"/>
        <v/>
      </c>
      <c r="F359" s="51" t="str">
        <f t="shared" si="34"/>
        <v/>
      </c>
      <c r="G359" s="51" t="str">
        <f t="shared" si="35"/>
        <v/>
      </c>
    </row>
    <row r="360" spans="1:7" x14ac:dyDescent="0.2">
      <c r="A360" s="48" t="str">
        <f t="shared" si="30"/>
        <v/>
      </c>
      <c r="B360" s="49" t="str">
        <f t="shared" si="31"/>
        <v/>
      </c>
      <c r="C360" s="50" t="str">
        <f>IF(A360="","",IF(variable,IF(A360&lt;MortgageCalculator!$L$6*periods_per_year,start_rate,IF(MortgageCalculator!$L$10&gt;=0,MIN(MortgageCalculator!$L$7,start_rate+MortgageCalculator!$L$10*ROUNDUP((A360-MortgageCalculator!$L$6*periods_per_year)/MortgageCalculator!$L$9,0)),MAX(MortgageCalculator!$L$8,start_rate+MortgageCalculator!$L$10*ROUNDUP((A360-MortgageCalculator!$L$6*periods_per_year)/MortgageCalculator!$L$9,0)))),start_rate))</f>
        <v/>
      </c>
      <c r="D360" s="51" t="str">
        <f t="shared" si="32"/>
        <v/>
      </c>
      <c r="E360" s="51" t="str">
        <f t="shared" si="33"/>
        <v/>
      </c>
      <c r="F360" s="51" t="str">
        <f t="shared" si="34"/>
        <v/>
      </c>
      <c r="G360" s="51" t="str">
        <f t="shared" si="35"/>
        <v/>
      </c>
    </row>
    <row r="361" spans="1:7" x14ac:dyDescent="0.2">
      <c r="A361" s="48" t="str">
        <f t="shared" si="30"/>
        <v/>
      </c>
      <c r="B361" s="49" t="str">
        <f t="shared" si="31"/>
        <v/>
      </c>
      <c r="C361" s="50" t="str">
        <f>IF(A361="","",IF(variable,IF(A361&lt;MortgageCalculator!$L$6*periods_per_year,start_rate,IF(MortgageCalculator!$L$10&gt;=0,MIN(MortgageCalculator!$L$7,start_rate+MortgageCalculator!$L$10*ROUNDUP((A361-MortgageCalculator!$L$6*periods_per_year)/MortgageCalculator!$L$9,0)),MAX(MortgageCalculator!$L$8,start_rate+MortgageCalculator!$L$10*ROUNDUP((A361-MortgageCalculator!$L$6*periods_per_year)/MortgageCalculator!$L$9,0)))),start_rate))</f>
        <v/>
      </c>
      <c r="D361" s="51" t="str">
        <f t="shared" si="32"/>
        <v/>
      </c>
      <c r="E361" s="51" t="str">
        <f t="shared" si="33"/>
        <v/>
      </c>
      <c r="F361" s="51" t="str">
        <f t="shared" si="34"/>
        <v/>
      </c>
      <c r="G361" s="51" t="str">
        <f t="shared" si="35"/>
        <v/>
      </c>
    </row>
    <row r="362" spans="1:7" x14ac:dyDescent="0.2">
      <c r="A362" s="48" t="str">
        <f t="shared" si="30"/>
        <v/>
      </c>
      <c r="B362" s="49" t="str">
        <f t="shared" si="31"/>
        <v/>
      </c>
      <c r="C362" s="50" t="str">
        <f>IF(A362="","",IF(variable,IF(A362&lt;MortgageCalculator!$L$6*periods_per_year,start_rate,IF(MortgageCalculator!$L$10&gt;=0,MIN(MortgageCalculator!$L$7,start_rate+MortgageCalculator!$L$10*ROUNDUP((A362-MortgageCalculator!$L$6*periods_per_year)/MortgageCalculator!$L$9,0)),MAX(MortgageCalculator!$L$8,start_rate+MortgageCalculator!$L$10*ROUNDUP((A362-MortgageCalculator!$L$6*periods_per_year)/MortgageCalculator!$L$9,0)))),start_rate))</f>
        <v/>
      </c>
      <c r="D362" s="51" t="str">
        <f t="shared" si="32"/>
        <v/>
      </c>
      <c r="E362" s="51" t="str">
        <f t="shared" si="33"/>
        <v/>
      </c>
      <c r="F362" s="51" t="str">
        <f t="shared" si="34"/>
        <v/>
      </c>
      <c r="G362" s="51" t="str">
        <f t="shared" si="35"/>
        <v/>
      </c>
    </row>
    <row r="363" spans="1:7" x14ac:dyDescent="0.2">
      <c r="A363" s="48" t="str">
        <f t="shared" si="30"/>
        <v/>
      </c>
      <c r="B363" s="49" t="str">
        <f t="shared" si="31"/>
        <v/>
      </c>
      <c r="C363" s="50" t="str">
        <f>IF(A363="","",IF(variable,IF(A363&lt;MortgageCalculator!$L$6*periods_per_year,start_rate,IF(MortgageCalculator!$L$10&gt;=0,MIN(MortgageCalculator!$L$7,start_rate+MortgageCalculator!$L$10*ROUNDUP((A363-MortgageCalculator!$L$6*periods_per_year)/MortgageCalculator!$L$9,0)),MAX(MortgageCalculator!$L$8,start_rate+MortgageCalculator!$L$10*ROUNDUP((A363-MortgageCalculator!$L$6*periods_per_year)/MortgageCalculator!$L$9,0)))),start_rate))</f>
        <v/>
      </c>
      <c r="D363" s="51" t="str">
        <f t="shared" si="32"/>
        <v/>
      </c>
      <c r="E363" s="51" t="str">
        <f t="shared" si="33"/>
        <v/>
      </c>
      <c r="F363" s="51" t="str">
        <f t="shared" si="34"/>
        <v/>
      </c>
      <c r="G363" s="51" t="str">
        <f t="shared" si="35"/>
        <v/>
      </c>
    </row>
    <row r="364" spans="1:7" x14ac:dyDescent="0.2">
      <c r="A364" s="48" t="str">
        <f t="shared" si="30"/>
        <v/>
      </c>
      <c r="B364" s="49" t="str">
        <f t="shared" si="31"/>
        <v/>
      </c>
      <c r="C364" s="50" t="str">
        <f>IF(A364="","",IF(variable,IF(A364&lt;MortgageCalculator!$L$6*periods_per_year,start_rate,IF(MortgageCalculator!$L$10&gt;=0,MIN(MortgageCalculator!$L$7,start_rate+MortgageCalculator!$L$10*ROUNDUP((A364-MortgageCalculator!$L$6*periods_per_year)/MortgageCalculator!$L$9,0)),MAX(MortgageCalculator!$L$8,start_rate+MortgageCalculator!$L$10*ROUNDUP((A364-MortgageCalculator!$L$6*periods_per_year)/MortgageCalculator!$L$9,0)))),start_rate))</f>
        <v/>
      </c>
      <c r="D364" s="51" t="str">
        <f t="shared" si="32"/>
        <v/>
      </c>
      <c r="E364" s="51" t="str">
        <f t="shared" si="33"/>
        <v/>
      </c>
      <c r="F364" s="51" t="str">
        <f t="shared" si="34"/>
        <v/>
      </c>
      <c r="G364" s="51" t="str">
        <f t="shared" si="35"/>
        <v/>
      </c>
    </row>
    <row r="365" spans="1:7" x14ac:dyDescent="0.2">
      <c r="A365" s="48" t="str">
        <f t="shared" si="30"/>
        <v/>
      </c>
      <c r="B365" s="49" t="str">
        <f t="shared" si="31"/>
        <v/>
      </c>
      <c r="C365" s="50" t="str">
        <f>IF(A365="","",IF(variable,IF(A365&lt;MortgageCalculator!$L$6*periods_per_year,start_rate,IF(MortgageCalculator!$L$10&gt;=0,MIN(MortgageCalculator!$L$7,start_rate+MortgageCalculator!$L$10*ROUNDUP((A365-MortgageCalculator!$L$6*periods_per_year)/MortgageCalculator!$L$9,0)),MAX(MortgageCalculator!$L$8,start_rate+MortgageCalculator!$L$10*ROUNDUP((A365-MortgageCalculator!$L$6*periods_per_year)/MortgageCalculator!$L$9,0)))),start_rate))</f>
        <v/>
      </c>
      <c r="D365" s="51" t="str">
        <f t="shared" si="32"/>
        <v/>
      </c>
      <c r="E365" s="51" t="str">
        <f t="shared" si="33"/>
        <v/>
      </c>
      <c r="F365" s="51" t="str">
        <f t="shared" si="34"/>
        <v/>
      </c>
      <c r="G365" s="51" t="str">
        <f t="shared" si="35"/>
        <v/>
      </c>
    </row>
    <row r="366" spans="1:7" x14ac:dyDescent="0.2">
      <c r="A366" s="48" t="str">
        <f t="shared" si="30"/>
        <v/>
      </c>
      <c r="B366" s="49" t="str">
        <f t="shared" si="31"/>
        <v/>
      </c>
      <c r="C366" s="50" t="str">
        <f>IF(A366="","",IF(variable,IF(A366&lt;MortgageCalculator!$L$6*periods_per_year,start_rate,IF(MortgageCalculator!$L$10&gt;=0,MIN(MortgageCalculator!$L$7,start_rate+MortgageCalculator!$L$10*ROUNDUP((A366-MortgageCalculator!$L$6*periods_per_year)/MortgageCalculator!$L$9,0)),MAX(MortgageCalculator!$L$8,start_rate+MortgageCalculator!$L$10*ROUNDUP((A366-MortgageCalculator!$L$6*periods_per_year)/MortgageCalculator!$L$9,0)))),start_rate))</f>
        <v/>
      </c>
      <c r="D366" s="51" t="str">
        <f t="shared" si="32"/>
        <v/>
      </c>
      <c r="E366" s="51" t="str">
        <f t="shared" si="33"/>
        <v/>
      </c>
      <c r="F366" s="51" t="str">
        <f t="shared" si="34"/>
        <v/>
      </c>
      <c r="G366" s="51" t="str">
        <f t="shared" si="35"/>
        <v/>
      </c>
    </row>
    <row r="367" spans="1:7" x14ac:dyDescent="0.2">
      <c r="A367" s="48" t="str">
        <f t="shared" si="30"/>
        <v/>
      </c>
      <c r="B367" s="49" t="str">
        <f t="shared" si="31"/>
        <v/>
      </c>
      <c r="C367" s="50" t="str">
        <f>IF(A367="","",IF(variable,IF(A367&lt;MortgageCalculator!$L$6*periods_per_year,start_rate,IF(MortgageCalculator!$L$10&gt;=0,MIN(MortgageCalculator!$L$7,start_rate+MortgageCalculator!$L$10*ROUNDUP((A367-MortgageCalculator!$L$6*periods_per_year)/MortgageCalculator!$L$9,0)),MAX(MortgageCalculator!$L$8,start_rate+MortgageCalculator!$L$10*ROUNDUP((A367-MortgageCalculator!$L$6*periods_per_year)/MortgageCalculator!$L$9,0)))),start_rate))</f>
        <v/>
      </c>
      <c r="D367" s="51" t="str">
        <f t="shared" si="32"/>
        <v/>
      </c>
      <c r="E367" s="51" t="str">
        <f t="shared" si="33"/>
        <v/>
      </c>
      <c r="F367" s="51" t="str">
        <f t="shared" si="34"/>
        <v/>
      </c>
      <c r="G367" s="51" t="str">
        <f t="shared" si="35"/>
        <v/>
      </c>
    </row>
    <row r="368" spans="1:7" x14ac:dyDescent="0.2">
      <c r="A368" s="48" t="str">
        <f t="shared" si="30"/>
        <v/>
      </c>
      <c r="B368" s="49" t="str">
        <f t="shared" si="31"/>
        <v/>
      </c>
      <c r="C368" s="50" t="str">
        <f>IF(A368="","",IF(variable,IF(A368&lt;MortgageCalculator!$L$6*periods_per_year,start_rate,IF(MortgageCalculator!$L$10&gt;=0,MIN(MortgageCalculator!$L$7,start_rate+MortgageCalculator!$L$10*ROUNDUP((A368-MortgageCalculator!$L$6*periods_per_year)/MortgageCalculator!$L$9,0)),MAX(MortgageCalculator!$L$8,start_rate+MortgageCalculator!$L$10*ROUNDUP((A368-MortgageCalculator!$L$6*periods_per_year)/MortgageCalculator!$L$9,0)))),start_rate))</f>
        <v/>
      </c>
      <c r="D368" s="51" t="str">
        <f t="shared" si="32"/>
        <v/>
      </c>
      <c r="E368" s="51" t="str">
        <f t="shared" si="33"/>
        <v/>
      </c>
      <c r="F368" s="51" t="str">
        <f t="shared" si="34"/>
        <v/>
      </c>
      <c r="G368" s="51" t="str">
        <f t="shared" si="35"/>
        <v/>
      </c>
    </row>
    <row r="369" spans="1:7" x14ac:dyDescent="0.2">
      <c r="A369" s="48" t="str">
        <f t="shared" si="30"/>
        <v/>
      </c>
      <c r="B369" s="49" t="str">
        <f t="shared" si="31"/>
        <v/>
      </c>
      <c r="C369" s="50" t="str">
        <f>IF(A369="","",IF(variable,IF(A369&lt;MortgageCalculator!$L$6*periods_per_year,start_rate,IF(MortgageCalculator!$L$10&gt;=0,MIN(MortgageCalculator!$L$7,start_rate+MortgageCalculator!$L$10*ROUNDUP((A369-MortgageCalculator!$L$6*periods_per_year)/MortgageCalculator!$L$9,0)),MAX(MortgageCalculator!$L$8,start_rate+MortgageCalculator!$L$10*ROUNDUP((A369-MortgageCalculator!$L$6*periods_per_year)/MortgageCalculator!$L$9,0)))),start_rate))</f>
        <v/>
      </c>
      <c r="D369" s="51" t="str">
        <f t="shared" si="32"/>
        <v/>
      </c>
      <c r="E369" s="51" t="str">
        <f t="shared" si="33"/>
        <v/>
      </c>
      <c r="F369" s="51" t="str">
        <f t="shared" si="34"/>
        <v/>
      </c>
      <c r="G369" s="51" t="str">
        <f t="shared" si="35"/>
        <v/>
      </c>
    </row>
    <row r="370" spans="1:7" x14ac:dyDescent="0.2">
      <c r="A370" s="48" t="str">
        <f t="shared" si="30"/>
        <v/>
      </c>
      <c r="B370" s="49" t="str">
        <f t="shared" si="31"/>
        <v/>
      </c>
      <c r="C370" s="50" t="str">
        <f>IF(A370="","",IF(variable,IF(A370&lt;MortgageCalculator!$L$6*periods_per_year,start_rate,IF(MortgageCalculator!$L$10&gt;=0,MIN(MortgageCalculator!$L$7,start_rate+MortgageCalculator!$L$10*ROUNDUP((A370-MortgageCalculator!$L$6*periods_per_year)/MortgageCalculator!$L$9,0)),MAX(MortgageCalculator!$L$8,start_rate+MortgageCalculator!$L$10*ROUNDUP((A370-MortgageCalculator!$L$6*periods_per_year)/MortgageCalculator!$L$9,0)))),start_rate))</f>
        <v/>
      </c>
      <c r="D370" s="51" t="str">
        <f t="shared" si="32"/>
        <v/>
      </c>
      <c r="E370" s="51" t="str">
        <f t="shared" si="33"/>
        <v/>
      </c>
      <c r="F370" s="51" t="str">
        <f t="shared" si="34"/>
        <v/>
      </c>
      <c r="G370" s="51" t="str">
        <f t="shared" si="35"/>
        <v/>
      </c>
    </row>
    <row r="371" spans="1:7" x14ac:dyDescent="0.2">
      <c r="A371" s="48" t="str">
        <f t="shared" si="30"/>
        <v/>
      </c>
      <c r="B371" s="49" t="str">
        <f t="shared" si="31"/>
        <v/>
      </c>
      <c r="C371" s="50" t="str">
        <f>IF(A371="","",IF(variable,IF(A371&lt;MortgageCalculator!$L$6*periods_per_year,start_rate,IF(MortgageCalculator!$L$10&gt;=0,MIN(MortgageCalculator!$L$7,start_rate+MortgageCalculator!$L$10*ROUNDUP((A371-MortgageCalculator!$L$6*periods_per_year)/MortgageCalculator!$L$9,0)),MAX(MortgageCalculator!$L$8,start_rate+MortgageCalculator!$L$10*ROUNDUP((A371-MortgageCalculator!$L$6*periods_per_year)/MortgageCalculator!$L$9,0)))),start_rate))</f>
        <v/>
      </c>
      <c r="D371" s="51" t="str">
        <f t="shared" si="32"/>
        <v/>
      </c>
      <c r="E371" s="51" t="str">
        <f t="shared" si="33"/>
        <v/>
      </c>
      <c r="F371" s="51" t="str">
        <f t="shared" si="34"/>
        <v/>
      </c>
      <c r="G371" s="51" t="str">
        <f t="shared" si="35"/>
        <v/>
      </c>
    </row>
    <row r="372" spans="1:7" x14ac:dyDescent="0.2">
      <c r="A372" s="48" t="str">
        <f t="shared" si="30"/>
        <v/>
      </c>
      <c r="B372" s="49" t="str">
        <f t="shared" si="31"/>
        <v/>
      </c>
      <c r="C372" s="50" t="str">
        <f>IF(A372="","",IF(variable,IF(A372&lt;MortgageCalculator!$L$6*periods_per_year,start_rate,IF(MortgageCalculator!$L$10&gt;=0,MIN(MortgageCalculator!$L$7,start_rate+MortgageCalculator!$L$10*ROUNDUP((A372-MortgageCalculator!$L$6*periods_per_year)/MortgageCalculator!$L$9,0)),MAX(MortgageCalculator!$L$8,start_rate+MortgageCalculator!$L$10*ROUNDUP((A372-MortgageCalculator!$L$6*periods_per_year)/MortgageCalculator!$L$9,0)))),start_rate))</f>
        <v/>
      </c>
      <c r="D372" s="51" t="str">
        <f t="shared" si="32"/>
        <v/>
      </c>
      <c r="E372" s="51" t="str">
        <f t="shared" si="33"/>
        <v/>
      </c>
      <c r="F372" s="51" t="str">
        <f t="shared" si="34"/>
        <v/>
      </c>
      <c r="G372" s="51" t="str">
        <f t="shared" si="35"/>
        <v/>
      </c>
    </row>
    <row r="373" spans="1:7" x14ac:dyDescent="0.2">
      <c r="A373" s="48" t="str">
        <f t="shared" si="30"/>
        <v/>
      </c>
      <c r="B373" s="49" t="str">
        <f t="shared" si="31"/>
        <v/>
      </c>
      <c r="C373" s="50" t="str">
        <f>IF(A373="","",IF(variable,IF(A373&lt;MortgageCalculator!$L$6*periods_per_year,start_rate,IF(MortgageCalculator!$L$10&gt;=0,MIN(MortgageCalculator!$L$7,start_rate+MortgageCalculator!$L$10*ROUNDUP((A373-MortgageCalculator!$L$6*periods_per_year)/MortgageCalculator!$L$9,0)),MAX(MortgageCalculator!$L$8,start_rate+MortgageCalculator!$L$10*ROUNDUP((A373-MortgageCalculator!$L$6*periods_per_year)/MortgageCalculator!$L$9,0)))),start_rate))</f>
        <v/>
      </c>
      <c r="D373" s="51" t="str">
        <f t="shared" si="32"/>
        <v/>
      </c>
      <c r="E373" s="51" t="str">
        <f t="shared" si="33"/>
        <v/>
      </c>
      <c r="F373" s="51" t="str">
        <f t="shared" si="34"/>
        <v/>
      </c>
      <c r="G373" s="51" t="str">
        <f t="shared" si="35"/>
        <v/>
      </c>
    </row>
    <row r="374" spans="1:7" x14ac:dyDescent="0.2">
      <c r="A374" s="48" t="str">
        <f t="shared" si="30"/>
        <v/>
      </c>
      <c r="B374" s="49" t="str">
        <f t="shared" si="31"/>
        <v/>
      </c>
      <c r="C374" s="50" t="str">
        <f>IF(A374="","",IF(variable,IF(A374&lt;MortgageCalculator!$L$6*periods_per_year,start_rate,IF(MortgageCalculator!$L$10&gt;=0,MIN(MortgageCalculator!$L$7,start_rate+MortgageCalculator!$L$10*ROUNDUP((A374-MortgageCalculator!$L$6*periods_per_year)/MortgageCalculator!$L$9,0)),MAX(MortgageCalculator!$L$8,start_rate+MortgageCalculator!$L$10*ROUNDUP((A374-MortgageCalculator!$L$6*periods_per_year)/MortgageCalculator!$L$9,0)))),start_rate))</f>
        <v/>
      </c>
      <c r="D374" s="51" t="str">
        <f t="shared" si="32"/>
        <v/>
      </c>
      <c r="E374" s="51" t="str">
        <f t="shared" si="33"/>
        <v/>
      </c>
      <c r="F374" s="51" t="str">
        <f t="shared" si="34"/>
        <v/>
      </c>
      <c r="G374" s="51" t="str">
        <f t="shared" si="35"/>
        <v/>
      </c>
    </row>
    <row r="375" spans="1:7" x14ac:dyDescent="0.2">
      <c r="A375" s="48" t="str">
        <f t="shared" si="30"/>
        <v/>
      </c>
      <c r="B375" s="49" t="str">
        <f t="shared" si="31"/>
        <v/>
      </c>
      <c r="C375" s="50" t="str">
        <f>IF(A375="","",IF(variable,IF(A375&lt;MortgageCalculator!$L$6*periods_per_year,start_rate,IF(MortgageCalculator!$L$10&gt;=0,MIN(MortgageCalculator!$L$7,start_rate+MortgageCalculator!$L$10*ROUNDUP((A375-MortgageCalculator!$L$6*periods_per_year)/MortgageCalculator!$L$9,0)),MAX(MortgageCalculator!$L$8,start_rate+MortgageCalculator!$L$10*ROUNDUP((A375-MortgageCalculator!$L$6*periods_per_year)/MortgageCalculator!$L$9,0)))),start_rate))</f>
        <v/>
      </c>
      <c r="D375" s="51" t="str">
        <f t="shared" si="32"/>
        <v/>
      </c>
      <c r="E375" s="51" t="str">
        <f t="shared" si="33"/>
        <v/>
      </c>
      <c r="F375" s="51" t="str">
        <f t="shared" si="34"/>
        <v/>
      </c>
      <c r="G375" s="51" t="str">
        <f t="shared" si="35"/>
        <v/>
      </c>
    </row>
    <row r="376" spans="1:7" x14ac:dyDescent="0.2">
      <c r="A376" s="48" t="str">
        <f t="shared" si="30"/>
        <v/>
      </c>
      <c r="B376" s="49" t="str">
        <f t="shared" si="31"/>
        <v/>
      </c>
      <c r="C376" s="50" t="str">
        <f>IF(A376="","",IF(variable,IF(A376&lt;MortgageCalculator!$L$6*periods_per_year,start_rate,IF(MortgageCalculator!$L$10&gt;=0,MIN(MortgageCalculator!$L$7,start_rate+MortgageCalculator!$L$10*ROUNDUP((A376-MortgageCalculator!$L$6*periods_per_year)/MortgageCalculator!$L$9,0)),MAX(MortgageCalculator!$L$8,start_rate+MortgageCalculator!$L$10*ROUNDUP((A376-MortgageCalculator!$L$6*periods_per_year)/MortgageCalculator!$L$9,0)))),start_rate))</f>
        <v/>
      </c>
      <c r="D376" s="51" t="str">
        <f t="shared" si="32"/>
        <v/>
      </c>
      <c r="E376" s="51" t="str">
        <f t="shared" si="33"/>
        <v/>
      </c>
      <c r="F376" s="51" t="str">
        <f t="shared" si="34"/>
        <v/>
      </c>
      <c r="G376" s="51" t="str">
        <f t="shared" si="35"/>
        <v/>
      </c>
    </row>
    <row r="377" spans="1:7" x14ac:dyDescent="0.2">
      <c r="A377" s="48" t="str">
        <f t="shared" si="30"/>
        <v/>
      </c>
      <c r="B377" s="49" t="str">
        <f t="shared" si="31"/>
        <v/>
      </c>
      <c r="C377" s="50" t="str">
        <f>IF(A377="","",IF(variable,IF(A377&lt;MortgageCalculator!$L$6*periods_per_year,start_rate,IF(MortgageCalculator!$L$10&gt;=0,MIN(MortgageCalculator!$L$7,start_rate+MortgageCalculator!$L$10*ROUNDUP((A377-MortgageCalculator!$L$6*periods_per_year)/MortgageCalculator!$L$9,0)),MAX(MortgageCalculator!$L$8,start_rate+MortgageCalculator!$L$10*ROUNDUP((A377-MortgageCalculator!$L$6*periods_per_year)/MortgageCalculator!$L$9,0)))),start_rate))</f>
        <v/>
      </c>
      <c r="D377" s="51" t="str">
        <f t="shared" si="32"/>
        <v/>
      </c>
      <c r="E377" s="51" t="str">
        <f t="shared" si="33"/>
        <v/>
      </c>
      <c r="F377" s="51" t="str">
        <f t="shared" si="34"/>
        <v/>
      </c>
      <c r="G377" s="51" t="str">
        <f t="shared" si="35"/>
        <v/>
      </c>
    </row>
    <row r="378" spans="1:7" x14ac:dyDescent="0.2">
      <c r="A378" s="48" t="str">
        <f t="shared" si="30"/>
        <v/>
      </c>
      <c r="B378" s="49" t="str">
        <f t="shared" si="31"/>
        <v/>
      </c>
      <c r="C378" s="50" t="str">
        <f>IF(A378="","",IF(variable,IF(A378&lt;MortgageCalculator!$L$6*periods_per_year,start_rate,IF(MortgageCalculator!$L$10&gt;=0,MIN(MortgageCalculator!$L$7,start_rate+MortgageCalculator!$L$10*ROUNDUP((A378-MortgageCalculator!$L$6*periods_per_year)/MortgageCalculator!$L$9,0)),MAX(MortgageCalculator!$L$8,start_rate+MortgageCalculator!$L$10*ROUNDUP((A378-MortgageCalculator!$L$6*periods_per_year)/MortgageCalculator!$L$9,0)))),start_rate))</f>
        <v/>
      </c>
      <c r="D378" s="51" t="str">
        <f t="shared" si="32"/>
        <v/>
      </c>
      <c r="E378" s="51" t="str">
        <f t="shared" si="33"/>
        <v/>
      </c>
      <c r="F378" s="51" t="str">
        <f t="shared" si="34"/>
        <v/>
      </c>
      <c r="G378" s="51" t="str">
        <f t="shared" si="35"/>
        <v/>
      </c>
    </row>
    <row r="379" spans="1:7" x14ac:dyDescent="0.2">
      <c r="A379" s="48" t="str">
        <f t="shared" si="30"/>
        <v/>
      </c>
      <c r="B379" s="49" t="str">
        <f t="shared" si="31"/>
        <v/>
      </c>
      <c r="C379" s="50" t="str">
        <f>IF(A379="","",IF(variable,IF(A379&lt;MortgageCalculator!$L$6*periods_per_year,start_rate,IF(MortgageCalculator!$L$10&gt;=0,MIN(MortgageCalculator!$L$7,start_rate+MortgageCalculator!$L$10*ROUNDUP((A379-MortgageCalculator!$L$6*periods_per_year)/MortgageCalculator!$L$9,0)),MAX(MortgageCalculator!$L$8,start_rate+MortgageCalculator!$L$10*ROUNDUP((A379-MortgageCalculator!$L$6*periods_per_year)/MortgageCalculator!$L$9,0)))),start_rate))</f>
        <v/>
      </c>
      <c r="D379" s="51" t="str">
        <f t="shared" si="32"/>
        <v/>
      </c>
      <c r="E379" s="51" t="str">
        <f t="shared" si="33"/>
        <v/>
      </c>
      <c r="F379" s="51" t="str">
        <f t="shared" si="34"/>
        <v/>
      </c>
      <c r="G379" s="51" t="str">
        <f t="shared" si="35"/>
        <v/>
      </c>
    </row>
    <row r="380" spans="1:7" x14ac:dyDescent="0.2">
      <c r="A380" s="48" t="str">
        <f t="shared" si="30"/>
        <v/>
      </c>
      <c r="B380" s="49" t="str">
        <f t="shared" si="31"/>
        <v/>
      </c>
      <c r="C380" s="50" t="str">
        <f>IF(A380="","",IF(variable,IF(A380&lt;MortgageCalculator!$L$6*periods_per_year,start_rate,IF(MortgageCalculator!$L$10&gt;=0,MIN(MortgageCalculator!$L$7,start_rate+MortgageCalculator!$L$10*ROUNDUP((A380-MortgageCalculator!$L$6*periods_per_year)/MortgageCalculator!$L$9,0)),MAX(MortgageCalculator!$L$8,start_rate+MortgageCalculator!$L$10*ROUNDUP((A380-MortgageCalculator!$L$6*periods_per_year)/MortgageCalculator!$L$9,0)))),start_rate))</f>
        <v/>
      </c>
      <c r="D380" s="51" t="str">
        <f t="shared" si="32"/>
        <v/>
      </c>
      <c r="E380" s="51" t="str">
        <f t="shared" si="33"/>
        <v/>
      </c>
      <c r="F380" s="51" t="str">
        <f t="shared" si="34"/>
        <v/>
      </c>
      <c r="G380" s="51" t="str">
        <f t="shared" si="35"/>
        <v/>
      </c>
    </row>
    <row r="381" spans="1:7" x14ac:dyDescent="0.2">
      <c r="A381" s="48" t="str">
        <f t="shared" si="30"/>
        <v/>
      </c>
      <c r="B381" s="49" t="str">
        <f t="shared" si="31"/>
        <v/>
      </c>
      <c r="C381" s="50" t="str">
        <f>IF(A381="","",IF(variable,IF(A381&lt;MortgageCalculator!$L$6*periods_per_year,start_rate,IF(MortgageCalculator!$L$10&gt;=0,MIN(MortgageCalculator!$L$7,start_rate+MortgageCalculator!$L$10*ROUNDUP((A381-MortgageCalculator!$L$6*periods_per_year)/MortgageCalculator!$L$9,0)),MAX(MortgageCalculator!$L$8,start_rate+MortgageCalculator!$L$10*ROUNDUP((A381-MortgageCalculator!$L$6*periods_per_year)/MortgageCalculator!$L$9,0)))),start_rate))</f>
        <v/>
      </c>
      <c r="D381" s="51" t="str">
        <f t="shared" si="32"/>
        <v/>
      </c>
      <c r="E381" s="51" t="str">
        <f t="shared" si="33"/>
        <v/>
      </c>
      <c r="F381" s="51" t="str">
        <f t="shared" si="34"/>
        <v/>
      </c>
      <c r="G381" s="51" t="str">
        <f t="shared" si="35"/>
        <v/>
      </c>
    </row>
    <row r="382" spans="1:7" x14ac:dyDescent="0.2">
      <c r="A382" s="48" t="str">
        <f t="shared" si="30"/>
        <v/>
      </c>
      <c r="B382" s="49" t="str">
        <f t="shared" si="31"/>
        <v/>
      </c>
      <c r="C382" s="50" t="str">
        <f>IF(A382="","",IF(variable,IF(A382&lt;MortgageCalculator!$L$6*periods_per_year,start_rate,IF(MortgageCalculator!$L$10&gt;=0,MIN(MortgageCalculator!$L$7,start_rate+MortgageCalculator!$L$10*ROUNDUP((A382-MortgageCalculator!$L$6*periods_per_year)/MortgageCalculator!$L$9,0)),MAX(MortgageCalculator!$L$8,start_rate+MortgageCalculator!$L$10*ROUNDUP((A382-MortgageCalculator!$L$6*periods_per_year)/MortgageCalculator!$L$9,0)))),start_rate))</f>
        <v/>
      </c>
      <c r="D382" s="51" t="str">
        <f t="shared" si="32"/>
        <v/>
      </c>
      <c r="E382" s="51" t="str">
        <f t="shared" si="33"/>
        <v/>
      </c>
      <c r="F382" s="51" t="str">
        <f t="shared" si="34"/>
        <v/>
      </c>
      <c r="G382" s="51" t="str">
        <f t="shared" si="35"/>
        <v/>
      </c>
    </row>
    <row r="383" spans="1:7" x14ac:dyDescent="0.2">
      <c r="A383" s="48" t="str">
        <f t="shared" si="30"/>
        <v/>
      </c>
      <c r="B383" s="49" t="str">
        <f t="shared" si="31"/>
        <v/>
      </c>
      <c r="C383" s="50" t="str">
        <f>IF(A383="","",IF(variable,IF(A383&lt;MortgageCalculator!$L$6*periods_per_year,start_rate,IF(MortgageCalculator!$L$10&gt;=0,MIN(MortgageCalculator!$L$7,start_rate+MortgageCalculator!$L$10*ROUNDUP((A383-MortgageCalculator!$L$6*periods_per_year)/MortgageCalculator!$L$9,0)),MAX(MortgageCalculator!$L$8,start_rate+MortgageCalculator!$L$10*ROUNDUP((A383-MortgageCalculator!$L$6*periods_per_year)/MortgageCalculator!$L$9,0)))),start_rate))</f>
        <v/>
      </c>
      <c r="D383" s="51" t="str">
        <f t="shared" si="32"/>
        <v/>
      </c>
      <c r="E383" s="51" t="str">
        <f t="shared" si="33"/>
        <v/>
      </c>
      <c r="F383" s="51" t="str">
        <f t="shared" si="34"/>
        <v/>
      </c>
      <c r="G383" s="51" t="str">
        <f t="shared" si="35"/>
        <v/>
      </c>
    </row>
    <row r="384" spans="1:7" x14ac:dyDescent="0.2">
      <c r="A384" s="48" t="str">
        <f t="shared" si="30"/>
        <v/>
      </c>
      <c r="B384" s="49" t="str">
        <f t="shared" si="31"/>
        <v/>
      </c>
      <c r="C384" s="50" t="str">
        <f>IF(A384="","",IF(variable,IF(A384&lt;MortgageCalculator!$L$6*periods_per_year,start_rate,IF(MortgageCalculator!$L$10&gt;=0,MIN(MortgageCalculator!$L$7,start_rate+MortgageCalculator!$L$10*ROUNDUP((A384-MortgageCalculator!$L$6*periods_per_year)/MortgageCalculator!$L$9,0)),MAX(MortgageCalculator!$L$8,start_rate+MortgageCalculator!$L$10*ROUNDUP((A384-MortgageCalculator!$L$6*periods_per_year)/MortgageCalculator!$L$9,0)))),start_rate))</f>
        <v/>
      </c>
      <c r="D384" s="51" t="str">
        <f t="shared" si="32"/>
        <v/>
      </c>
      <c r="E384" s="51" t="str">
        <f t="shared" si="33"/>
        <v/>
      </c>
      <c r="F384" s="51" t="str">
        <f t="shared" si="34"/>
        <v/>
      </c>
      <c r="G384" s="51" t="str">
        <f t="shared" si="35"/>
        <v/>
      </c>
    </row>
    <row r="385" spans="1:7" x14ac:dyDescent="0.2">
      <c r="A385" s="48" t="str">
        <f t="shared" si="30"/>
        <v/>
      </c>
      <c r="B385" s="49" t="str">
        <f t="shared" si="31"/>
        <v/>
      </c>
      <c r="C385" s="50" t="str">
        <f>IF(A385="","",IF(variable,IF(A385&lt;MortgageCalculator!$L$6*periods_per_year,start_rate,IF(MortgageCalculator!$L$10&gt;=0,MIN(MortgageCalculator!$L$7,start_rate+MortgageCalculator!$L$10*ROUNDUP((A385-MortgageCalculator!$L$6*periods_per_year)/MortgageCalculator!$L$9,0)),MAX(MortgageCalculator!$L$8,start_rate+MortgageCalculator!$L$10*ROUNDUP((A385-MortgageCalculator!$L$6*periods_per_year)/MortgageCalculator!$L$9,0)))),start_rate))</f>
        <v/>
      </c>
      <c r="D385" s="51" t="str">
        <f t="shared" si="32"/>
        <v/>
      </c>
      <c r="E385" s="51" t="str">
        <f t="shared" si="33"/>
        <v/>
      </c>
      <c r="F385" s="51" t="str">
        <f t="shared" si="34"/>
        <v/>
      </c>
      <c r="G385" s="51" t="str">
        <f t="shared" si="35"/>
        <v/>
      </c>
    </row>
    <row r="386" spans="1:7" x14ac:dyDescent="0.2">
      <c r="A386" s="48" t="str">
        <f t="shared" si="30"/>
        <v/>
      </c>
      <c r="B386" s="49" t="str">
        <f t="shared" si="31"/>
        <v/>
      </c>
      <c r="C386" s="50" t="str">
        <f>IF(A386="","",IF(variable,IF(A386&lt;MortgageCalculator!$L$6*periods_per_year,start_rate,IF(MortgageCalculator!$L$10&gt;=0,MIN(MortgageCalculator!$L$7,start_rate+MortgageCalculator!$L$10*ROUNDUP((A386-MortgageCalculator!$L$6*periods_per_year)/MortgageCalculator!$L$9,0)),MAX(MortgageCalculator!$L$8,start_rate+MortgageCalculator!$L$10*ROUNDUP((A386-MortgageCalculator!$L$6*periods_per_year)/MortgageCalculator!$L$9,0)))),start_rate))</f>
        <v/>
      </c>
      <c r="D386" s="51" t="str">
        <f t="shared" si="32"/>
        <v/>
      </c>
      <c r="E386" s="51" t="str">
        <f t="shared" si="33"/>
        <v/>
      </c>
      <c r="F386" s="51" t="str">
        <f t="shared" si="34"/>
        <v/>
      </c>
      <c r="G386" s="51" t="str">
        <f t="shared" si="35"/>
        <v/>
      </c>
    </row>
    <row r="387" spans="1:7" x14ac:dyDescent="0.2">
      <c r="A387" s="48" t="str">
        <f t="shared" si="30"/>
        <v/>
      </c>
      <c r="B387" s="49" t="str">
        <f t="shared" si="31"/>
        <v/>
      </c>
      <c r="C387" s="50" t="str">
        <f>IF(A387="","",IF(variable,IF(A387&lt;MortgageCalculator!$L$6*periods_per_year,start_rate,IF(MortgageCalculator!$L$10&gt;=0,MIN(MortgageCalculator!$L$7,start_rate+MortgageCalculator!$L$10*ROUNDUP((A387-MortgageCalculator!$L$6*periods_per_year)/MortgageCalculator!$L$9,0)),MAX(MortgageCalculator!$L$8,start_rate+MortgageCalculator!$L$10*ROUNDUP((A387-MortgageCalculator!$L$6*periods_per_year)/MortgageCalculator!$L$9,0)))),start_rate))</f>
        <v/>
      </c>
      <c r="D387" s="51" t="str">
        <f t="shared" si="32"/>
        <v/>
      </c>
      <c r="E387" s="51" t="str">
        <f t="shared" si="33"/>
        <v/>
      </c>
      <c r="F387" s="51" t="str">
        <f t="shared" si="34"/>
        <v/>
      </c>
      <c r="G387" s="51" t="str">
        <f t="shared" si="35"/>
        <v/>
      </c>
    </row>
    <row r="388" spans="1:7" x14ac:dyDescent="0.2">
      <c r="A388" s="48" t="str">
        <f t="shared" ref="A388:A451" si="36">IF(G387="","",IF(OR(A387&gt;=nper,ROUND(G387,2)&lt;=0),"",A387+1))</f>
        <v/>
      </c>
      <c r="B388" s="49" t="str">
        <f t="shared" ref="B388:B451" si="37">IF(A388="","",IF(OR(periods_per_year=26,periods_per_year=52),IF(periods_per_year=26,IF(A388=1,fpdate,B387+14),IF(periods_per_year=52,IF(A388=1,fpdate,B387+7),"n/a")),IF(periods_per_year=24,DATE(YEAR(fpdate),MONTH(fpdate)+(A388-1)/2+IF(AND(DAY(fpdate)&gt;=15,MOD(A388,2)=0),1,0),IF(MOD(A388,2)=0,IF(DAY(fpdate)&gt;=15,DAY(fpdate)-14,DAY(fpdate)+14),DAY(fpdate))),IF(DAY(DATE(YEAR(fpdate),MONTH(fpdate)+A388-1,DAY(fpdate)))&lt;&gt;DAY(fpdate),DATE(YEAR(fpdate),MONTH(fpdate)+A388,0),DATE(YEAR(fpdate),MONTH(fpdate)+A388-1,DAY(fpdate))))))</f>
        <v/>
      </c>
      <c r="C388" s="50" t="str">
        <f>IF(A388="","",IF(variable,IF(A388&lt;MortgageCalculator!$L$6*periods_per_year,start_rate,IF(MortgageCalculator!$L$10&gt;=0,MIN(MortgageCalculator!$L$7,start_rate+MortgageCalculator!$L$10*ROUNDUP((A388-MortgageCalculator!$L$6*periods_per_year)/MortgageCalculator!$L$9,0)),MAX(MortgageCalculator!$L$8,start_rate+MortgageCalculator!$L$10*ROUNDUP((A388-MortgageCalculator!$L$6*periods_per_year)/MortgageCalculator!$L$9,0)))),start_rate))</f>
        <v/>
      </c>
      <c r="D388" s="51" t="str">
        <f t="shared" ref="D388:D451" si="38">IF(A388="","",ROUND((((1+C388/CP)^(CP/periods_per_year))-1)*G387,2))</f>
        <v/>
      </c>
      <c r="E388" s="51" t="str">
        <f t="shared" ref="E388:E451" si="39">IF(A388="","",IF(A388=nper,G387+D388,MIN(G387+D388,IF(C388=C387,E387,ROUND(-PMT(((1+C388/CP)^(CP/periods_per_year))-1,nper-A388+1,G387),2)))))</f>
        <v/>
      </c>
      <c r="F388" s="51" t="str">
        <f t="shared" ref="F388:F451" si="40">IF(A388="","",E388-D388)</f>
        <v/>
      </c>
      <c r="G388" s="51" t="str">
        <f t="shared" ref="G388:G451" si="41">IF(A388="","",G387-F388)</f>
        <v/>
      </c>
    </row>
    <row r="389" spans="1:7" x14ac:dyDescent="0.2">
      <c r="A389" s="48" t="str">
        <f t="shared" si="36"/>
        <v/>
      </c>
      <c r="B389" s="49" t="str">
        <f t="shared" si="37"/>
        <v/>
      </c>
      <c r="C389" s="50" t="str">
        <f>IF(A389="","",IF(variable,IF(A389&lt;MortgageCalculator!$L$6*periods_per_year,start_rate,IF(MortgageCalculator!$L$10&gt;=0,MIN(MortgageCalculator!$L$7,start_rate+MortgageCalculator!$L$10*ROUNDUP((A389-MortgageCalculator!$L$6*periods_per_year)/MortgageCalculator!$L$9,0)),MAX(MortgageCalculator!$L$8,start_rate+MortgageCalculator!$L$10*ROUNDUP((A389-MortgageCalculator!$L$6*periods_per_year)/MortgageCalculator!$L$9,0)))),start_rate))</f>
        <v/>
      </c>
      <c r="D389" s="51" t="str">
        <f t="shared" si="38"/>
        <v/>
      </c>
      <c r="E389" s="51" t="str">
        <f t="shared" si="39"/>
        <v/>
      </c>
      <c r="F389" s="51" t="str">
        <f t="shared" si="40"/>
        <v/>
      </c>
      <c r="G389" s="51" t="str">
        <f t="shared" si="41"/>
        <v/>
      </c>
    </row>
    <row r="390" spans="1:7" x14ac:dyDescent="0.2">
      <c r="A390" s="48" t="str">
        <f t="shared" si="36"/>
        <v/>
      </c>
      <c r="B390" s="49" t="str">
        <f t="shared" si="37"/>
        <v/>
      </c>
      <c r="C390" s="50" t="str">
        <f>IF(A390="","",IF(variable,IF(A390&lt;MortgageCalculator!$L$6*periods_per_year,start_rate,IF(MortgageCalculator!$L$10&gt;=0,MIN(MortgageCalculator!$L$7,start_rate+MortgageCalculator!$L$10*ROUNDUP((A390-MortgageCalculator!$L$6*periods_per_year)/MortgageCalculator!$L$9,0)),MAX(MortgageCalculator!$L$8,start_rate+MortgageCalculator!$L$10*ROUNDUP((A390-MortgageCalculator!$L$6*periods_per_year)/MortgageCalculator!$L$9,0)))),start_rate))</f>
        <v/>
      </c>
      <c r="D390" s="51" t="str">
        <f t="shared" si="38"/>
        <v/>
      </c>
      <c r="E390" s="51" t="str">
        <f t="shared" si="39"/>
        <v/>
      </c>
      <c r="F390" s="51" t="str">
        <f t="shared" si="40"/>
        <v/>
      </c>
      <c r="G390" s="51" t="str">
        <f t="shared" si="41"/>
        <v/>
      </c>
    </row>
    <row r="391" spans="1:7" x14ac:dyDescent="0.2">
      <c r="A391" s="48" t="str">
        <f t="shared" si="36"/>
        <v/>
      </c>
      <c r="B391" s="49" t="str">
        <f t="shared" si="37"/>
        <v/>
      </c>
      <c r="C391" s="50" t="str">
        <f>IF(A391="","",IF(variable,IF(A391&lt;MortgageCalculator!$L$6*periods_per_year,start_rate,IF(MortgageCalculator!$L$10&gt;=0,MIN(MortgageCalculator!$L$7,start_rate+MortgageCalculator!$L$10*ROUNDUP((A391-MortgageCalculator!$L$6*periods_per_year)/MortgageCalculator!$L$9,0)),MAX(MortgageCalculator!$L$8,start_rate+MortgageCalculator!$L$10*ROUNDUP((A391-MortgageCalculator!$L$6*periods_per_year)/MortgageCalculator!$L$9,0)))),start_rate))</f>
        <v/>
      </c>
      <c r="D391" s="51" t="str">
        <f t="shared" si="38"/>
        <v/>
      </c>
      <c r="E391" s="51" t="str">
        <f t="shared" si="39"/>
        <v/>
      </c>
      <c r="F391" s="51" t="str">
        <f t="shared" si="40"/>
        <v/>
      </c>
      <c r="G391" s="51" t="str">
        <f t="shared" si="41"/>
        <v/>
      </c>
    </row>
    <row r="392" spans="1:7" x14ac:dyDescent="0.2">
      <c r="A392" s="48" t="str">
        <f t="shared" si="36"/>
        <v/>
      </c>
      <c r="B392" s="49" t="str">
        <f t="shared" si="37"/>
        <v/>
      </c>
      <c r="C392" s="50" t="str">
        <f>IF(A392="","",IF(variable,IF(A392&lt;MortgageCalculator!$L$6*periods_per_year,start_rate,IF(MortgageCalculator!$L$10&gt;=0,MIN(MortgageCalculator!$L$7,start_rate+MortgageCalculator!$L$10*ROUNDUP((A392-MortgageCalculator!$L$6*periods_per_year)/MortgageCalculator!$L$9,0)),MAX(MortgageCalculator!$L$8,start_rate+MortgageCalculator!$L$10*ROUNDUP((A392-MortgageCalculator!$L$6*periods_per_year)/MortgageCalculator!$L$9,0)))),start_rate))</f>
        <v/>
      </c>
      <c r="D392" s="51" t="str">
        <f t="shared" si="38"/>
        <v/>
      </c>
      <c r="E392" s="51" t="str">
        <f t="shared" si="39"/>
        <v/>
      </c>
      <c r="F392" s="51" t="str">
        <f t="shared" si="40"/>
        <v/>
      </c>
      <c r="G392" s="51" t="str">
        <f t="shared" si="41"/>
        <v/>
      </c>
    </row>
    <row r="393" spans="1:7" x14ac:dyDescent="0.2">
      <c r="A393" s="48" t="str">
        <f t="shared" si="36"/>
        <v/>
      </c>
      <c r="B393" s="49" t="str">
        <f t="shared" si="37"/>
        <v/>
      </c>
      <c r="C393" s="50" t="str">
        <f>IF(A393="","",IF(variable,IF(A393&lt;MortgageCalculator!$L$6*periods_per_year,start_rate,IF(MortgageCalculator!$L$10&gt;=0,MIN(MortgageCalculator!$L$7,start_rate+MortgageCalculator!$L$10*ROUNDUP((A393-MortgageCalculator!$L$6*periods_per_year)/MortgageCalculator!$L$9,0)),MAX(MortgageCalculator!$L$8,start_rate+MortgageCalculator!$L$10*ROUNDUP((A393-MortgageCalculator!$L$6*periods_per_year)/MortgageCalculator!$L$9,0)))),start_rate))</f>
        <v/>
      </c>
      <c r="D393" s="51" t="str">
        <f t="shared" si="38"/>
        <v/>
      </c>
      <c r="E393" s="51" t="str">
        <f t="shared" si="39"/>
        <v/>
      </c>
      <c r="F393" s="51" t="str">
        <f t="shared" si="40"/>
        <v/>
      </c>
      <c r="G393" s="51" t="str">
        <f t="shared" si="41"/>
        <v/>
      </c>
    </row>
    <row r="394" spans="1:7" x14ac:dyDescent="0.2">
      <c r="A394" s="48" t="str">
        <f t="shared" si="36"/>
        <v/>
      </c>
      <c r="B394" s="49" t="str">
        <f t="shared" si="37"/>
        <v/>
      </c>
      <c r="C394" s="50" t="str">
        <f>IF(A394="","",IF(variable,IF(A394&lt;MortgageCalculator!$L$6*periods_per_year,start_rate,IF(MortgageCalculator!$L$10&gt;=0,MIN(MortgageCalculator!$L$7,start_rate+MortgageCalculator!$L$10*ROUNDUP((A394-MortgageCalculator!$L$6*periods_per_year)/MortgageCalculator!$L$9,0)),MAX(MortgageCalculator!$L$8,start_rate+MortgageCalculator!$L$10*ROUNDUP((A394-MortgageCalculator!$L$6*periods_per_year)/MortgageCalculator!$L$9,0)))),start_rate))</f>
        <v/>
      </c>
      <c r="D394" s="51" t="str">
        <f t="shared" si="38"/>
        <v/>
      </c>
      <c r="E394" s="51" t="str">
        <f t="shared" si="39"/>
        <v/>
      </c>
      <c r="F394" s="51" t="str">
        <f t="shared" si="40"/>
        <v/>
      </c>
      <c r="G394" s="51" t="str">
        <f t="shared" si="41"/>
        <v/>
      </c>
    </row>
    <row r="395" spans="1:7" x14ac:dyDescent="0.2">
      <c r="A395" s="48" t="str">
        <f t="shared" si="36"/>
        <v/>
      </c>
      <c r="B395" s="49" t="str">
        <f t="shared" si="37"/>
        <v/>
      </c>
      <c r="C395" s="50" t="str">
        <f>IF(A395="","",IF(variable,IF(A395&lt;MortgageCalculator!$L$6*periods_per_year,start_rate,IF(MortgageCalculator!$L$10&gt;=0,MIN(MortgageCalculator!$L$7,start_rate+MortgageCalculator!$L$10*ROUNDUP((A395-MortgageCalculator!$L$6*periods_per_year)/MortgageCalculator!$L$9,0)),MAX(MortgageCalculator!$L$8,start_rate+MortgageCalculator!$L$10*ROUNDUP((A395-MortgageCalculator!$L$6*periods_per_year)/MortgageCalculator!$L$9,0)))),start_rate))</f>
        <v/>
      </c>
      <c r="D395" s="51" t="str">
        <f t="shared" si="38"/>
        <v/>
      </c>
      <c r="E395" s="51" t="str">
        <f t="shared" si="39"/>
        <v/>
      </c>
      <c r="F395" s="51" t="str">
        <f t="shared" si="40"/>
        <v/>
      </c>
      <c r="G395" s="51" t="str">
        <f t="shared" si="41"/>
        <v/>
      </c>
    </row>
    <row r="396" spans="1:7" x14ac:dyDescent="0.2">
      <c r="A396" s="48" t="str">
        <f t="shared" si="36"/>
        <v/>
      </c>
      <c r="B396" s="49" t="str">
        <f t="shared" si="37"/>
        <v/>
      </c>
      <c r="C396" s="50" t="str">
        <f>IF(A396="","",IF(variable,IF(A396&lt;MortgageCalculator!$L$6*periods_per_year,start_rate,IF(MortgageCalculator!$L$10&gt;=0,MIN(MortgageCalculator!$L$7,start_rate+MortgageCalculator!$L$10*ROUNDUP((A396-MortgageCalculator!$L$6*periods_per_year)/MortgageCalculator!$L$9,0)),MAX(MortgageCalculator!$L$8,start_rate+MortgageCalculator!$L$10*ROUNDUP((A396-MortgageCalculator!$L$6*periods_per_year)/MortgageCalculator!$L$9,0)))),start_rate))</f>
        <v/>
      </c>
      <c r="D396" s="51" t="str">
        <f t="shared" si="38"/>
        <v/>
      </c>
      <c r="E396" s="51" t="str">
        <f t="shared" si="39"/>
        <v/>
      </c>
      <c r="F396" s="51" t="str">
        <f t="shared" si="40"/>
        <v/>
      </c>
      <c r="G396" s="51" t="str">
        <f t="shared" si="41"/>
        <v/>
      </c>
    </row>
    <row r="397" spans="1:7" x14ac:dyDescent="0.2">
      <c r="A397" s="48" t="str">
        <f t="shared" si="36"/>
        <v/>
      </c>
      <c r="B397" s="49" t="str">
        <f t="shared" si="37"/>
        <v/>
      </c>
      <c r="C397" s="50" t="str">
        <f>IF(A397="","",IF(variable,IF(A397&lt;MortgageCalculator!$L$6*periods_per_year,start_rate,IF(MortgageCalculator!$L$10&gt;=0,MIN(MortgageCalculator!$L$7,start_rate+MortgageCalculator!$L$10*ROUNDUP((A397-MortgageCalculator!$L$6*periods_per_year)/MortgageCalculator!$L$9,0)),MAX(MortgageCalculator!$L$8,start_rate+MortgageCalculator!$L$10*ROUNDUP((A397-MortgageCalculator!$L$6*periods_per_year)/MortgageCalculator!$L$9,0)))),start_rate))</f>
        <v/>
      </c>
      <c r="D397" s="51" t="str">
        <f t="shared" si="38"/>
        <v/>
      </c>
      <c r="E397" s="51" t="str">
        <f t="shared" si="39"/>
        <v/>
      </c>
      <c r="F397" s="51" t="str">
        <f t="shared" si="40"/>
        <v/>
      </c>
      <c r="G397" s="51" t="str">
        <f t="shared" si="41"/>
        <v/>
      </c>
    </row>
    <row r="398" spans="1:7" x14ac:dyDescent="0.2">
      <c r="A398" s="48" t="str">
        <f t="shared" si="36"/>
        <v/>
      </c>
      <c r="B398" s="49" t="str">
        <f t="shared" si="37"/>
        <v/>
      </c>
      <c r="C398" s="50" t="str">
        <f>IF(A398="","",IF(variable,IF(A398&lt;MortgageCalculator!$L$6*periods_per_year,start_rate,IF(MortgageCalculator!$L$10&gt;=0,MIN(MortgageCalculator!$L$7,start_rate+MortgageCalculator!$L$10*ROUNDUP((A398-MortgageCalculator!$L$6*periods_per_year)/MortgageCalculator!$L$9,0)),MAX(MortgageCalculator!$L$8,start_rate+MortgageCalculator!$L$10*ROUNDUP((A398-MortgageCalculator!$L$6*periods_per_year)/MortgageCalculator!$L$9,0)))),start_rate))</f>
        <v/>
      </c>
      <c r="D398" s="51" t="str">
        <f t="shared" si="38"/>
        <v/>
      </c>
      <c r="E398" s="51" t="str">
        <f t="shared" si="39"/>
        <v/>
      </c>
      <c r="F398" s="51" t="str">
        <f t="shared" si="40"/>
        <v/>
      </c>
      <c r="G398" s="51" t="str">
        <f t="shared" si="41"/>
        <v/>
      </c>
    </row>
    <row r="399" spans="1:7" x14ac:dyDescent="0.2">
      <c r="A399" s="48" t="str">
        <f t="shared" si="36"/>
        <v/>
      </c>
      <c r="B399" s="49" t="str">
        <f t="shared" si="37"/>
        <v/>
      </c>
      <c r="C399" s="50" t="str">
        <f>IF(A399="","",IF(variable,IF(A399&lt;MortgageCalculator!$L$6*periods_per_year,start_rate,IF(MortgageCalculator!$L$10&gt;=0,MIN(MortgageCalculator!$L$7,start_rate+MortgageCalculator!$L$10*ROUNDUP((A399-MortgageCalculator!$L$6*periods_per_year)/MortgageCalculator!$L$9,0)),MAX(MortgageCalculator!$L$8,start_rate+MortgageCalculator!$L$10*ROUNDUP((A399-MortgageCalculator!$L$6*periods_per_year)/MortgageCalculator!$L$9,0)))),start_rate))</f>
        <v/>
      </c>
      <c r="D399" s="51" t="str">
        <f t="shared" si="38"/>
        <v/>
      </c>
      <c r="E399" s="51" t="str">
        <f t="shared" si="39"/>
        <v/>
      </c>
      <c r="F399" s="51" t="str">
        <f t="shared" si="40"/>
        <v/>
      </c>
      <c r="G399" s="51" t="str">
        <f t="shared" si="41"/>
        <v/>
      </c>
    </row>
    <row r="400" spans="1:7" x14ac:dyDescent="0.2">
      <c r="A400" s="48" t="str">
        <f t="shared" si="36"/>
        <v/>
      </c>
      <c r="B400" s="49" t="str">
        <f t="shared" si="37"/>
        <v/>
      </c>
      <c r="C400" s="50" t="str">
        <f>IF(A400="","",IF(variable,IF(A400&lt;MortgageCalculator!$L$6*periods_per_year,start_rate,IF(MortgageCalculator!$L$10&gt;=0,MIN(MortgageCalculator!$L$7,start_rate+MortgageCalculator!$L$10*ROUNDUP((A400-MortgageCalculator!$L$6*periods_per_year)/MortgageCalculator!$L$9,0)),MAX(MortgageCalculator!$L$8,start_rate+MortgageCalculator!$L$10*ROUNDUP((A400-MortgageCalculator!$L$6*periods_per_year)/MortgageCalculator!$L$9,0)))),start_rate))</f>
        <v/>
      </c>
      <c r="D400" s="51" t="str">
        <f t="shared" si="38"/>
        <v/>
      </c>
      <c r="E400" s="51" t="str">
        <f t="shared" si="39"/>
        <v/>
      </c>
      <c r="F400" s="51" t="str">
        <f t="shared" si="40"/>
        <v/>
      </c>
      <c r="G400" s="51" t="str">
        <f t="shared" si="41"/>
        <v/>
      </c>
    </row>
    <row r="401" spans="1:7" x14ac:dyDescent="0.2">
      <c r="A401" s="48" t="str">
        <f t="shared" si="36"/>
        <v/>
      </c>
      <c r="B401" s="49" t="str">
        <f t="shared" si="37"/>
        <v/>
      </c>
      <c r="C401" s="50" t="str">
        <f>IF(A401="","",IF(variable,IF(A401&lt;MortgageCalculator!$L$6*periods_per_year,start_rate,IF(MortgageCalculator!$L$10&gt;=0,MIN(MortgageCalculator!$L$7,start_rate+MortgageCalculator!$L$10*ROUNDUP((A401-MortgageCalculator!$L$6*periods_per_year)/MortgageCalculator!$L$9,0)),MAX(MortgageCalculator!$L$8,start_rate+MortgageCalculator!$L$10*ROUNDUP((A401-MortgageCalculator!$L$6*periods_per_year)/MortgageCalculator!$L$9,0)))),start_rate))</f>
        <v/>
      </c>
      <c r="D401" s="51" t="str">
        <f t="shared" si="38"/>
        <v/>
      </c>
      <c r="E401" s="51" t="str">
        <f t="shared" si="39"/>
        <v/>
      </c>
      <c r="F401" s="51" t="str">
        <f t="shared" si="40"/>
        <v/>
      </c>
      <c r="G401" s="51" t="str">
        <f t="shared" si="41"/>
        <v/>
      </c>
    </row>
    <row r="402" spans="1:7" x14ac:dyDescent="0.2">
      <c r="A402" s="48" t="str">
        <f t="shared" si="36"/>
        <v/>
      </c>
      <c r="B402" s="49" t="str">
        <f t="shared" si="37"/>
        <v/>
      </c>
      <c r="C402" s="50" t="str">
        <f>IF(A402="","",IF(variable,IF(A402&lt;MortgageCalculator!$L$6*periods_per_year,start_rate,IF(MortgageCalculator!$L$10&gt;=0,MIN(MortgageCalculator!$L$7,start_rate+MortgageCalculator!$L$10*ROUNDUP((A402-MortgageCalculator!$L$6*periods_per_year)/MortgageCalculator!$L$9,0)),MAX(MortgageCalculator!$L$8,start_rate+MortgageCalculator!$L$10*ROUNDUP((A402-MortgageCalculator!$L$6*periods_per_year)/MortgageCalculator!$L$9,0)))),start_rate))</f>
        <v/>
      </c>
      <c r="D402" s="51" t="str">
        <f t="shared" si="38"/>
        <v/>
      </c>
      <c r="E402" s="51" t="str">
        <f t="shared" si="39"/>
        <v/>
      </c>
      <c r="F402" s="51" t="str">
        <f t="shared" si="40"/>
        <v/>
      </c>
      <c r="G402" s="51" t="str">
        <f t="shared" si="41"/>
        <v/>
      </c>
    </row>
    <row r="403" spans="1:7" x14ac:dyDescent="0.2">
      <c r="A403" s="48" t="str">
        <f t="shared" si="36"/>
        <v/>
      </c>
      <c r="B403" s="49" t="str">
        <f t="shared" si="37"/>
        <v/>
      </c>
      <c r="C403" s="50" t="str">
        <f>IF(A403="","",IF(variable,IF(A403&lt;MortgageCalculator!$L$6*periods_per_year,start_rate,IF(MortgageCalculator!$L$10&gt;=0,MIN(MortgageCalculator!$L$7,start_rate+MortgageCalculator!$L$10*ROUNDUP((A403-MortgageCalculator!$L$6*periods_per_year)/MortgageCalculator!$L$9,0)),MAX(MortgageCalculator!$L$8,start_rate+MortgageCalculator!$L$10*ROUNDUP((A403-MortgageCalculator!$L$6*periods_per_year)/MortgageCalculator!$L$9,0)))),start_rate))</f>
        <v/>
      </c>
      <c r="D403" s="51" t="str">
        <f t="shared" si="38"/>
        <v/>
      </c>
      <c r="E403" s="51" t="str">
        <f t="shared" si="39"/>
        <v/>
      </c>
      <c r="F403" s="51" t="str">
        <f t="shared" si="40"/>
        <v/>
      </c>
      <c r="G403" s="51" t="str">
        <f t="shared" si="41"/>
        <v/>
      </c>
    </row>
    <row r="404" spans="1:7" x14ac:dyDescent="0.2">
      <c r="A404" s="48" t="str">
        <f t="shared" si="36"/>
        <v/>
      </c>
      <c r="B404" s="49" t="str">
        <f t="shared" si="37"/>
        <v/>
      </c>
      <c r="C404" s="50" t="str">
        <f>IF(A404="","",IF(variable,IF(A404&lt;MortgageCalculator!$L$6*periods_per_year,start_rate,IF(MortgageCalculator!$L$10&gt;=0,MIN(MortgageCalculator!$L$7,start_rate+MortgageCalculator!$L$10*ROUNDUP((A404-MortgageCalculator!$L$6*periods_per_year)/MortgageCalculator!$L$9,0)),MAX(MortgageCalculator!$L$8,start_rate+MortgageCalculator!$L$10*ROUNDUP((A404-MortgageCalculator!$L$6*periods_per_year)/MortgageCalculator!$L$9,0)))),start_rate))</f>
        <v/>
      </c>
      <c r="D404" s="51" t="str">
        <f t="shared" si="38"/>
        <v/>
      </c>
      <c r="E404" s="51" t="str">
        <f t="shared" si="39"/>
        <v/>
      </c>
      <c r="F404" s="51" t="str">
        <f t="shared" si="40"/>
        <v/>
      </c>
      <c r="G404" s="51" t="str">
        <f t="shared" si="41"/>
        <v/>
      </c>
    </row>
    <row r="405" spans="1:7" x14ac:dyDescent="0.2">
      <c r="A405" s="48" t="str">
        <f t="shared" si="36"/>
        <v/>
      </c>
      <c r="B405" s="49" t="str">
        <f t="shared" si="37"/>
        <v/>
      </c>
      <c r="C405" s="50" t="str">
        <f>IF(A405="","",IF(variable,IF(A405&lt;MortgageCalculator!$L$6*periods_per_year,start_rate,IF(MortgageCalculator!$L$10&gt;=0,MIN(MortgageCalculator!$L$7,start_rate+MortgageCalculator!$L$10*ROUNDUP((A405-MortgageCalculator!$L$6*periods_per_year)/MortgageCalculator!$L$9,0)),MAX(MortgageCalculator!$L$8,start_rate+MortgageCalculator!$L$10*ROUNDUP((A405-MortgageCalculator!$L$6*periods_per_year)/MortgageCalculator!$L$9,0)))),start_rate))</f>
        <v/>
      </c>
      <c r="D405" s="51" t="str">
        <f t="shared" si="38"/>
        <v/>
      </c>
      <c r="E405" s="51" t="str">
        <f t="shared" si="39"/>
        <v/>
      </c>
      <c r="F405" s="51" t="str">
        <f t="shared" si="40"/>
        <v/>
      </c>
      <c r="G405" s="51" t="str">
        <f t="shared" si="41"/>
        <v/>
      </c>
    </row>
    <row r="406" spans="1:7" x14ac:dyDescent="0.2">
      <c r="A406" s="48" t="str">
        <f t="shared" si="36"/>
        <v/>
      </c>
      <c r="B406" s="49" t="str">
        <f t="shared" si="37"/>
        <v/>
      </c>
      <c r="C406" s="50" t="str">
        <f>IF(A406="","",IF(variable,IF(A406&lt;MortgageCalculator!$L$6*periods_per_year,start_rate,IF(MortgageCalculator!$L$10&gt;=0,MIN(MortgageCalculator!$L$7,start_rate+MortgageCalculator!$L$10*ROUNDUP((A406-MortgageCalculator!$L$6*periods_per_year)/MortgageCalculator!$L$9,0)),MAX(MortgageCalculator!$L$8,start_rate+MortgageCalculator!$L$10*ROUNDUP((A406-MortgageCalculator!$L$6*periods_per_year)/MortgageCalculator!$L$9,0)))),start_rate))</f>
        <v/>
      </c>
      <c r="D406" s="51" t="str">
        <f t="shared" si="38"/>
        <v/>
      </c>
      <c r="E406" s="51" t="str">
        <f t="shared" si="39"/>
        <v/>
      </c>
      <c r="F406" s="51" t="str">
        <f t="shared" si="40"/>
        <v/>
      </c>
      <c r="G406" s="51" t="str">
        <f t="shared" si="41"/>
        <v/>
      </c>
    </row>
    <row r="407" spans="1:7" x14ac:dyDescent="0.2">
      <c r="A407" s="48" t="str">
        <f t="shared" si="36"/>
        <v/>
      </c>
      <c r="B407" s="49" t="str">
        <f t="shared" si="37"/>
        <v/>
      </c>
      <c r="C407" s="50" t="str">
        <f>IF(A407="","",IF(variable,IF(A407&lt;MortgageCalculator!$L$6*periods_per_year,start_rate,IF(MortgageCalculator!$L$10&gt;=0,MIN(MortgageCalculator!$L$7,start_rate+MortgageCalculator!$L$10*ROUNDUP((A407-MortgageCalculator!$L$6*periods_per_year)/MortgageCalculator!$L$9,0)),MAX(MortgageCalculator!$L$8,start_rate+MortgageCalculator!$L$10*ROUNDUP((A407-MortgageCalculator!$L$6*periods_per_year)/MortgageCalculator!$L$9,0)))),start_rate))</f>
        <v/>
      </c>
      <c r="D407" s="51" t="str">
        <f t="shared" si="38"/>
        <v/>
      </c>
      <c r="E407" s="51" t="str">
        <f t="shared" si="39"/>
        <v/>
      </c>
      <c r="F407" s="51" t="str">
        <f t="shared" si="40"/>
        <v/>
      </c>
      <c r="G407" s="51" t="str">
        <f t="shared" si="41"/>
        <v/>
      </c>
    </row>
    <row r="408" spans="1:7" x14ac:dyDescent="0.2">
      <c r="A408" s="48" t="str">
        <f t="shared" si="36"/>
        <v/>
      </c>
      <c r="B408" s="49" t="str">
        <f t="shared" si="37"/>
        <v/>
      </c>
      <c r="C408" s="50" t="str">
        <f>IF(A408="","",IF(variable,IF(A408&lt;MortgageCalculator!$L$6*periods_per_year,start_rate,IF(MortgageCalculator!$L$10&gt;=0,MIN(MortgageCalculator!$L$7,start_rate+MortgageCalculator!$L$10*ROUNDUP((A408-MortgageCalculator!$L$6*periods_per_year)/MortgageCalculator!$L$9,0)),MAX(MortgageCalculator!$L$8,start_rate+MortgageCalculator!$L$10*ROUNDUP((A408-MortgageCalculator!$L$6*periods_per_year)/MortgageCalculator!$L$9,0)))),start_rate))</f>
        <v/>
      </c>
      <c r="D408" s="51" t="str">
        <f t="shared" si="38"/>
        <v/>
      </c>
      <c r="E408" s="51" t="str">
        <f t="shared" si="39"/>
        <v/>
      </c>
      <c r="F408" s="51" t="str">
        <f t="shared" si="40"/>
        <v/>
      </c>
      <c r="G408" s="51" t="str">
        <f t="shared" si="41"/>
        <v/>
      </c>
    </row>
    <row r="409" spans="1:7" x14ac:dyDescent="0.2">
      <c r="A409" s="48" t="str">
        <f t="shared" si="36"/>
        <v/>
      </c>
      <c r="B409" s="49" t="str">
        <f t="shared" si="37"/>
        <v/>
      </c>
      <c r="C409" s="50" t="str">
        <f>IF(A409="","",IF(variable,IF(A409&lt;MortgageCalculator!$L$6*periods_per_year,start_rate,IF(MortgageCalculator!$L$10&gt;=0,MIN(MortgageCalculator!$L$7,start_rate+MortgageCalculator!$L$10*ROUNDUP((A409-MortgageCalculator!$L$6*periods_per_year)/MortgageCalculator!$L$9,0)),MAX(MortgageCalculator!$L$8,start_rate+MortgageCalculator!$L$10*ROUNDUP((A409-MortgageCalculator!$L$6*periods_per_year)/MortgageCalculator!$L$9,0)))),start_rate))</f>
        <v/>
      </c>
      <c r="D409" s="51" t="str">
        <f t="shared" si="38"/>
        <v/>
      </c>
      <c r="E409" s="51" t="str">
        <f t="shared" si="39"/>
        <v/>
      </c>
      <c r="F409" s="51" t="str">
        <f t="shared" si="40"/>
        <v/>
      </c>
      <c r="G409" s="51" t="str">
        <f t="shared" si="41"/>
        <v/>
      </c>
    </row>
    <row r="410" spans="1:7" x14ac:dyDescent="0.2">
      <c r="A410" s="48" t="str">
        <f t="shared" si="36"/>
        <v/>
      </c>
      <c r="B410" s="49" t="str">
        <f t="shared" si="37"/>
        <v/>
      </c>
      <c r="C410" s="50" t="str">
        <f>IF(A410="","",IF(variable,IF(A410&lt;MortgageCalculator!$L$6*periods_per_year,start_rate,IF(MortgageCalculator!$L$10&gt;=0,MIN(MortgageCalculator!$L$7,start_rate+MortgageCalculator!$L$10*ROUNDUP((A410-MortgageCalculator!$L$6*periods_per_year)/MortgageCalculator!$L$9,0)),MAX(MortgageCalculator!$L$8,start_rate+MortgageCalculator!$L$10*ROUNDUP((A410-MortgageCalculator!$L$6*periods_per_year)/MortgageCalculator!$L$9,0)))),start_rate))</f>
        <v/>
      </c>
      <c r="D410" s="51" t="str">
        <f t="shared" si="38"/>
        <v/>
      </c>
      <c r="E410" s="51" t="str">
        <f t="shared" si="39"/>
        <v/>
      </c>
      <c r="F410" s="51" t="str">
        <f t="shared" si="40"/>
        <v/>
      </c>
      <c r="G410" s="51" t="str">
        <f t="shared" si="41"/>
        <v/>
      </c>
    </row>
    <row r="411" spans="1:7" x14ac:dyDescent="0.2">
      <c r="A411" s="48" t="str">
        <f t="shared" si="36"/>
        <v/>
      </c>
      <c r="B411" s="49" t="str">
        <f t="shared" si="37"/>
        <v/>
      </c>
      <c r="C411" s="50" t="str">
        <f>IF(A411="","",IF(variable,IF(A411&lt;MortgageCalculator!$L$6*periods_per_year,start_rate,IF(MortgageCalculator!$L$10&gt;=0,MIN(MortgageCalculator!$L$7,start_rate+MortgageCalculator!$L$10*ROUNDUP((A411-MortgageCalculator!$L$6*periods_per_year)/MortgageCalculator!$L$9,0)),MAX(MortgageCalculator!$L$8,start_rate+MortgageCalculator!$L$10*ROUNDUP((A411-MortgageCalculator!$L$6*periods_per_year)/MortgageCalculator!$L$9,0)))),start_rate))</f>
        <v/>
      </c>
      <c r="D411" s="51" t="str">
        <f t="shared" si="38"/>
        <v/>
      </c>
      <c r="E411" s="51" t="str">
        <f t="shared" si="39"/>
        <v/>
      </c>
      <c r="F411" s="51" t="str">
        <f t="shared" si="40"/>
        <v/>
      </c>
      <c r="G411" s="51" t="str">
        <f t="shared" si="41"/>
        <v/>
      </c>
    </row>
    <row r="412" spans="1:7" x14ac:dyDescent="0.2">
      <c r="A412" s="48" t="str">
        <f t="shared" si="36"/>
        <v/>
      </c>
      <c r="B412" s="49" t="str">
        <f t="shared" si="37"/>
        <v/>
      </c>
      <c r="C412" s="50" t="str">
        <f>IF(A412="","",IF(variable,IF(A412&lt;MortgageCalculator!$L$6*periods_per_year,start_rate,IF(MortgageCalculator!$L$10&gt;=0,MIN(MortgageCalculator!$L$7,start_rate+MortgageCalculator!$L$10*ROUNDUP((A412-MortgageCalculator!$L$6*periods_per_year)/MortgageCalculator!$L$9,0)),MAX(MortgageCalculator!$L$8,start_rate+MortgageCalculator!$L$10*ROUNDUP((A412-MortgageCalculator!$L$6*periods_per_year)/MortgageCalculator!$L$9,0)))),start_rate))</f>
        <v/>
      </c>
      <c r="D412" s="51" t="str">
        <f t="shared" si="38"/>
        <v/>
      </c>
      <c r="E412" s="51" t="str">
        <f t="shared" si="39"/>
        <v/>
      </c>
      <c r="F412" s="51" t="str">
        <f t="shared" si="40"/>
        <v/>
      </c>
      <c r="G412" s="51" t="str">
        <f t="shared" si="41"/>
        <v/>
      </c>
    </row>
    <row r="413" spans="1:7" x14ac:dyDescent="0.2">
      <c r="A413" s="48" t="str">
        <f t="shared" si="36"/>
        <v/>
      </c>
      <c r="B413" s="49" t="str">
        <f t="shared" si="37"/>
        <v/>
      </c>
      <c r="C413" s="50" t="str">
        <f>IF(A413="","",IF(variable,IF(A413&lt;MortgageCalculator!$L$6*periods_per_year,start_rate,IF(MortgageCalculator!$L$10&gt;=0,MIN(MortgageCalculator!$L$7,start_rate+MortgageCalculator!$L$10*ROUNDUP((A413-MortgageCalculator!$L$6*periods_per_year)/MortgageCalculator!$L$9,0)),MAX(MortgageCalculator!$L$8,start_rate+MortgageCalculator!$L$10*ROUNDUP((A413-MortgageCalculator!$L$6*periods_per_year)/MortgageCalculator!$L$9,0)))),start_rate))</f>
        <v/>
      </c>
      <c r="D413" s="51" t="str">
        <f t="shared" si="38"/>
        <v/>
      </c>
      <c r="E413" s="51" t="str">
        <f t="shared" si="39"/>
        <v/>
      </c>
      <c r="F413" s="51" t="str">
        <f t="shared" si="40"/>
        <v/>
      </c>
      <c r="G413" s="51" t="str">
        <f t="shared" si="41"/>
        <v/>
      </c>
    </row>
    <row r="414" spans="1:7" x14ac:dyDescent="0.2">
      <c r="A414" s="48" t="str">
        <f t="shared" si="36"/>
        <v/>
      </c>
      <c r="B414" s="49" t="str">
        <f t="shared" si="37"/>
        <v/>
      </c>
      <c r="C414" s="50" t="str">
        <f>IF(A414="","",IF(variable,IF(A414&lt;MortgageCalculator!$L$6*periods_per_year,start_rate,IF(MortgageCalculator!$L$10&gt;=0,MIN(MortgageCalculator!$L$7,start_rate+MortgageCalculator!$L$10*ROUNDUP((A414-MortgageCalculator!$L$6*periods_per_year)/MortgageCalculator!$L$9,0)),MAX(MortgageCalculator!$L$8,start_rate+MortgageCalculator!$L$10*ROUNDUP((A414-MortgageCalculator!$L$6*periods_per_year)/MortgageCalculator!$L$9,0)))),start_rate))</f>
        <v/>
      </c>
      <c r="D414" s="51" t="str">
        <f t="shared" si="38"/>
        <v/>
      </c>
      <c r="E414" s="51" t="str">
        <f t="shared" si="39"/>
        <v/>
      </c>
      <c r="F414" s="51" t="str">
        <f t="shared" si="40"/>
        <v/>
      </c>
      <c r="G414" s="51" t="str">
        <f t="shared" si="41"/>
        <v/>
      </c>
    </row>
    <row r="415" spans="1:7" x14ac:dyDescent="0.2">
      <c r="A415" s="48" t="str">
        <f t="shared" si="36"/>
        <v/>
      </c>
      <c r="B415" s="49" t="str">
        <f t="shared" si="37"/>
        <v/>
      </c>
      <c r="C415" s="50" t="str">
        <f>IF(A415="","",IF(variable,IF(A415&lt;MortgageCalculator!$L$6*periods_per_year,start_rate,IF(MortgageCalculator!$L$10&gt;=0,MIN(MortgageCalculator!$L$7,start_rate+MortgageCalculator!$L$10*ROUNDUP((A415-MortgageCalculator!$L$6*periods_per_year)/MortgageCalculator!$L$9,0)),MAX(MortgageCalculator!$L$8,start_rate+MortgageCalculator!$L$10*ROUNDUP((A415-MortgageCalculator!$L$6*periods_per_year)/MortgageCalculator!$L$9,0)))),start_rate))</f>
        <v/>
      </c>
      <c r="D415" s="51" t="str">
        <f t="shared" si="38"/>
        <v/>
      </c>
      <c r="E415" s="51" t="str">
        <f t="shared" si="39"/>
        <v/>
      </c>
      <c r="F415" s="51" t="str">
        <f t="shared" si="40"/>
        <v/>
      </c>
      <c r="G415" s="51" t="str">
        <f t="shared" si="41"/>
        <v/>
      </c>
    </row>
    <row r="416" spans="1:7" x14ac:dyDescent="0.2">
      <c r="A416" s="48" t="str">
        <f t="shared" si="36"/>
        <v/>
      </c>
      <c r="B416" s="49" t="str">
        <f t="shared" si="37"/>
        <v/>
      </c>
      <c r="C416" s="50" t="str">
        <f>IF(A416="","",IF(variable,IF(A416&lt;MortgageCalculator!$L$6*periods_per_year,start_rate,IF(MortgageCalculator!$L$10&gt;=0,MIN(MortgageCalculator!$L$7,start_rate+MortgageCalculator!$L$10*ROUNDUP((A416-MortgageCalculator!$L$6*periods_per_year)/MortgageCalculator!$L$9,0)),MAX(MortgageCalculator!$L$8,start_rate+MortgageCalculator!$L$10*ROUNDUP((A416-MortgageCalculator!$L$6*periods_per_year)/MortgageCalculator!$L$9,0)))),start_rate))</f>
        <v/>
      </c>
      <c r="D416" s="51" t="str">
        <f t="shared" si="38"/>
        <v/>
      </c>
      <c r="E416" s="51" t="str">
        <f t="shared" si="39"/>
        <v/>
      </c>
      <c r="F416" s="51" t="str">
        <f t="shared" si="40"/>
        <v/>
      </c>
      <c r="G416" s="51" t="str">
        <f t="shared" si="41"/>
        <v/>
      </c>
    </row>
    <row r="417" spans="1:7" x14ac:dyDescent="0.2">
      <c r="A417" s="48" t="str">
        <f t="shared" si="36"/>
        <v/>
      </c>
      <c r="B417" s="49" t="str">
        <f t="shared" si="37"/>
        <v/>
      </c>
      <c r="C417" s="50" t="str">
        <f>IF(A417="","",IF(variable,IF(A417&lt;MortgageCalculator!$L$6*periods_per_year,start_rate,IF(MortgageCalculator!$L$10&gt;=0,MIN(MortgageCalculator!$L$7,start_rate+MortgageCalculator!$L$10*ROUNDUP((A417-MortgageCalculator!$L$6*periods_per_year)/MortgageCalculator!$L$9,0)),MAX(MortgageCalculator!$L$8,start_rate+MortgageCalculator!$L$10*ROUNDUP((A417-MortgageCalculator!$L$6*periods_per_year)/MortgageCalculator!$L$9,0)))),start_rate))</f>
        <v/>
      </c>
      <c r="D417" s="51" t="str">
        <f t="shared" si="38"/>
        <v/>
      </c>
      <c r="E417" s="51" t="str">
        <f t="shared" si="39"/>
        <v/>
      </c>
      <c r="F417" s="51" t="str">
        <f t="shared" si="40"/>
        <v/>
      </c>
      <c r="G417" s="51" t="str">
        <f t="shared" si="41"/>
        <v/>
      </c>
    </row>
    <row r="418" spans="1:7" x14ac:dyDescent="0.2">
      <c r="A418" s="48" t="str">
        <f t="shared" si="36"/>
        <v/>
      </c>
      <c r="B418" s="49" t="str">
        <f t="shared" si="37"/>
        <v/>
      </c>
      <c r="C418" s="50" t="str">
        <f>IF(A418="","",IF(variable,IF(A418&lt;MortgageCalculator!$L$6*periods_per_year,start_rate,IF(MortgageCalculator!$L$10&gt;=0,MIN(MortgageCalculator!$L$7,start_rate+MortgageCalculator!$L$10*ROUNDUP((A418-MortgageCalculator!$L$6*periods_per_year)/MortgageCalculator!$L$9,0)),MAX(MortgageCalculator!$L$8,start_rate+MortgageCalculator!$L$10*ROUNDUP((A418-MortgageCalculator!$L$6*periods_per_year)/MortgageCalculator!$L$9,0)))),start_rate))</f>
        <v/>
      </c>
      <c r="D418" s="51" t="str">
        <f t="shared" si="38"/>
        <v/>
      </c>
      <c r="E418" s="51" t="str">
        <f t="shared" si="39"/>
        <v/>
      </c>
      <c r="F418" s="51" t="str">
        <f t="shared" si="40"/>
        <v/>
      </c>
      <c r="G418" s="51" t="str">
        <f t="shared" si="41"/>
        <v/>
      </c>
    </row>
    <row r="419" spans="1:7" x14ac:dyDescent="0.2">
      <c r="A419" s="48" t="str">
        <f t="shared" si="36"/>
        <v/>
      </c>
      <c r="B419" s="49" t="str">
        <f t="shared" si="37"/>
        <v/>
      </c>
      <c r="C419" s="50" t="str">
        <f>IF(A419="","",IF(variable,IF(A419&lt;MortgageCalculator!$L$6*periods_per_year,start_rate,IF(MortgageCalculator!$L$10&gt;=0,MIN(MortgageCalculator!$L$7,start_rate+MortgageCalculator!$L$10*ROUNDUP((A419-MortgageCalculator!$L$6*periods_per_year)/MortgageCalculator!$L$9,0)),MAX(MortgageCalculator!$L$8,start_rate+MortgageCalculator!$L$10*ROUNDUP((A419-MortgageCalculator!$L$6*periods_per_year)/MortgageCalculator!$L$9,0)))),start_rate))</f>
        <v/>
      </c>
      <c r="D419" s="51" t="str">
        <f t="shared" si="38"/>
        <v/>
      </c>
      <c r="E419" s="51" t="str">
        <f t="shared" si="39"/>
        <v/>
      </c>
      <c r="F419" s="51" t="str">
        <f t="shared" si="40"/>
        <v/>
      </c>
      <c r="G419" s="51" t="str">
        <f t="shared" si="41"/>
        <v/>
      </c>
    </row>
    <row r="420" spans="1:7" x14ac:dyDescent="0.2">
      <c r="A420" s="48" t="str">
        <f t="shared" si="36"/>
        <v/>
      </c>
      <c r="B420" s="49" t="str">
        <f t="shared" si="37"/>
        <v/>
      </c>
      <c r="C420" s="50" t="str">
        <f>IF(A420="","",IF(variable,IF(A420&lt;MortgageCalculator!$L$6*periods_per_year,start_rate,IF(MortgageCalculator!$L$10&gt;=0,MIN(MortgageCalculator!$L$7,start_rate+MortgageCalculator!$L$10*ROUNDUP((A420-MortgageCalculator!$L$6*periods_per_year)/MortgageCalculator!$L$9,0)),MAX(MortgageCalculator!$L$8,start_rate+MortgageCalculator!$L$10*ROUNDUP((A420-MortgageCalculator!$L$6*periods_per_year)/MortgageCalculator!$L$9,0)))),start_rate))</f>
        <v/>
      </c>
      <c r="D420" s="51" t="str">
        <f t="shared" si="38"/>
        <v/>
      </c>
      <c r="E420" s="51" t="str">
        <f t="shared" si="39"/>
        <v/>
      </c>
      <c r="F420" s="51" t="str">
        <f t="shared" si="40"/>
        <v/>
      </c>
      <c r="G420" s="51" t="str">
        <f t="shared" si="41"/>
        <v/>
      </c>
    </row>
    <row r="421" spans="1:7" x14ac:dyDescent="0.2">
      <c r="A421" s="48" t="str">
        <f t="shared" si="36"/>
        <v/>
      </c>
      <c r="B421" s="49" t="str">
        <f t="shared" si="37"/>
        <v/>
      </c>
      <c r="C421" s="50" t="str">
        <f>IF(A421="","",IF(variable,IF(A421&lt;MortgageCalculator!$L$6*periods_per_year,start_rate,IF(MortgageCalculator!$L$10&gt;=0,MIN(MortgageCalculator!$L$7,start_rate+MortgageCalculator!$L$10*ROUNDUP((A421-MortgageCalculator!$L$6*periods_per_year)/MortgageCalculator!$L$9,0)),MAX(MortgageCalculator!$L$8,start_rate+MortgageCalculator!$L$10*ROUNDUP((A421-MortgageCalculator!$L$6*periods_per_year)/MortgageCalculator!$L$9,0)))),start_rate))</f>
        <v/>
      </c>
      <c r="D421" s="51" t="str">
        <f t="shared" si="38"/>
        <v/>
      </c>
      <c r="E421" s="51" t="str">
        <f t="shared" si="39"/>
        <v/>
      </c>
      <c r="F421" s="51" t="str">
        <f t="shared" si="40"/>
        <v/>
      </c>
      <c r="G421" s="51" t="str">
        <f t="shared" si="41"/>
        <v/>
      </c>
    </row>
    <row r="422" spans="1:7" x14ac:dyDescent="0.2">
      <c r="A422" s="48" t="str">
        <f t="shared" si="36"/>
        <v/>
      </c>
      <c r="B422" s="49" t="str">
        <f t="shared" si="37"/>
        <v/>
      </c>
      <c r="C422" s="50" t="str">
        <f>IF(A422="","",IF(variable,IF(A422&lt;MortgageCalculator!$L$6*periods_per_year,start_rate,IF(MortgageCalculator!$L$10&gt;=0,MIN(MortgageCalculator!$L$7,start_rate+MortgageCalculator!$L$10*ROUNDUP((A422-MortgageCalculator!$L$6*periods_per_year)/MortgageCalculator!$L$9,0)),MAX(MortgageCalculator!$L$8,start_rate+MortgageCalculator!$L$10*ROUNDUP((A422-MortgageCalculator!$L$6*periods_per_year)/MortgageCalculator!$L$9,0)))),start_rate))</f>
        <v/>
      </c>
      <c r="D422" s="51" t="str">
        <f t="shared" si="38"/>
        <v/>
      </c>
      <c r="E422" s="51" t="str">
        <f t="shared" si="39"/>
        <v/>
      </c>
      <c r="F422" s="51" t="str">
        <f t="shared" si="40"/>
        <v/>
      </c>
      <c r="G422" s="51" t="str">
        <f t="shared" si="41"/>
        <v/>
      </c>
    </row>
    <row r="423" spans="1:7" x14ac:dyDescent="0.2">
      <c r="A423" s="48" t="str">
        <f t="shared" si="36"/>
        <v/>
      </c>
      <c r="B423" s="49" t="str">
        <f t="shared" si="37"/>
        <v/>
      </c>
      <c r="C423" s="50" t="str">
        <f>IF(A423="","",IF(variable,IF(A423&lt;MortgageCalculator!$L$6*periods_per_year,start_rate,IF(MortgageCalculator!$L$10&gt;=0,MIN(MortgageCalculator!$L$7,start_rate+MortgageCalculator!$L$10*ROUNDUP((A423-MortgageCalculator!$L$6*periods_per_year)/MortgageCalculator!$L$9,0)),MAX(MortgageCalculator!$L$8,start_rate+MortgageCalculator!$L$10*ROUNDUP((A423-MortgageCalculator!$L$6*periods_per_year)/MortgageCalculator!$L$9,0)))),start_rate))</f>
        <v/>
      </c>
      <c r="D423" s="51" t="str">
        <f t="shared" si="38"/>
        <v/>
      </c>
      <c r="E423" s="51" t="str">
        <f t="shared" si="39"/>
        <v/>
      </c>
      <c r="F423" s="51" t="str">
        <f t="shared" si="40"/>
        <v/>
      </c>
      <c r="G423" s="51" t="str">
        <f t="shared" si="41"/>
        <v/>
      </c>
    </row>
    <row r="424" spans="1:7" x14ac:dyDescent="0.2">
      <c r="A424" s="48" t="str">
        <f t="shared" si="36"/>
        <v/>
      </c>
      <c r="B424" s="49" t="str">
        <f t="shared" si="37"/>
        <v/>
      </c>
      <c r="C424" s="50" t="str">
        <f>IF(A424="","",IF(variable,IF(A424&lt;MortgageCalculator!$L$6*periods_per_year,start_rate,IF(MortgageCalculator!$L$10&gt;=0,MIN(MortgageCalculator!$L$7,start_rate+MortgageCalculator!$L$10*ROUNDUP((A424-MortgageCalculator!$L$6*periods_per_year)/MortgageCalculator!$L$9,0)),MAX(MortgageCalculator!$L$8,start_rate+MortgageCalculator!$L$10*ROUNDUP((A424-MortgageCalculator!$L$6*periods_per_year)/MortgageCalculator!$L$9,0)))),start_rate))</f>
        <v/>
      </c>
      <c r="D424" s="51" t="str">
        <f t="shared" si="38"/>
        <v/>
      </c>
      <c r="E424" s="51" t="str">
        <f t="shared" si="39"/>
        <v/>
      </c>
      <c r="F424" s="51" t="str">
        <f t="shared" si="40"/>
        <v/>
      </c>
      <c r="G424" s="51" t="str">
        <f t="shared" si="41"/>
        <v/>
      </c>
    </row>
    <row r="425" spans="1:7" x14ac:dyDescent="0.2">
      <c r="A425" s="48" t="str">
        <f t="shared" si="36"/>
        <v/>
      </c>
      <c r="B425" s="49" t="str">
        <f t="shared" si="37"/>
        <v/>
      </c>
      <c r="C425" s="50" t="str">
        <f>IF(A425="","",IF(variable,IF(A425&lt;MortgageCalculator!$L$6*periods_per_year,start_rate,IF(MortgageCalculator!$L$10&gt;=0,MIN(MortgageCalculator!$L$7,start_rate+MortgageCalculator!$L$10*ROUNDUP((A425-MortgageCalculator!$L$6*periods_per_year)/MortgageCalculator!$L$9,0)),MAX(MortgageCalculator!$L$8,start_rate+MortgageCalculator!$L$10*ROUNDUP((A425-MortgageCalculator!$L$6*periods_per_year)/MortgageCalculator!$L$9,0)))),start_rate))</f>
        <v/>
      </c>
      <c r="D425" s="51" t="str">
        <f t="shared" si="38"/>
        <v/>
      </c>
      <c r="E425" s="51" t="str">
        <f t="shared" si="39"/>
        <v/>
      </c>
      <c r="F425" s="51" t="str">
        <f t="shared" si="40"/>
        <v/>
      </c>
      <c r="G425" s="51" t="str">
        <f t="shared" si="41"/>
        <v/>
      </c>
    </row>
    <row r="426" spans="1:7" x14ac:dyDescent="0.2">
      <c r="A426" s="48" t="str">
        <f t="shared" si="36"/>
        <v/>
      </c>
      <c r="B426" s="49" t="str">
        <f t="shared" si="37"/>
        <v/>
      </c>
      <c r="C426" s="50" t="str">
        <f>IF(A426="","",IF(variable,IF(A426&lt;MortgageCalculator!$L$6*periods_per_year,start_rate,IF(MortgageCalculator!$L$10&gt;=0,MIN(MortgageCalculator!$L$7,start_rate+MortgageCalculator!$L$10*ROUNDUP((A426-MortgageCalculator!$L$6*periods_per_year)/MortgageCalculator!$L$9,0)),MAX(MortgageCalculator!$L$8,start_rate+MortgageCalculator!$L$10*ROUNDUP((A426-MortgageCalculator!$L$6*periods_per_year)/MortgageCalculator!$L$9,0)))),start_rate))</f>
        <v/>
      </c>
      <c r="D426" s="51" t="str">
        <f t="shared" si="38"/>
        <v/>
      </c>
      <c r="E426" s="51" t="str">
        <f t="shared" si="39"/>
        <v/>
      </c>
      <c r="F426" s="51" t="str">
        <f t="shared" si="40"/>
        <v/>
      </c>
      <c r="G426" s="51" t="str">
        <f t="shared" si="41"/>
        <v/>
      </c>
    </row>
    <row r="427" spans="1:7" x14ac:dyDescent="0.2">
      <c r="A427" s="48" t="str">
        <f t="shared" si="36"/>
        <v/>
      </c>
      <c r="B427" s="49" t="str">
        <f t="shared" si="37"/>
        <v/>
      </c>
      <c r="C427" s="50" t="str">
        <f>IF(A427="","",IF(variable,IF(A427&lt;MortgageCalculator!$L$6*periods_per_year,start_rate,IF(MortgageCalculator!$L$10&gt;=0,MIN(MortgageCalculator!$L$7,start_rate+MortgageCalculator!$L$10*ROUNDUP((A427-MortgageCalculator!$L$6*periods_per_year)/MortgageCalculator!$L$9,0)),MAX(MortgageCalculator!$L$8,start_rate+MortgageCalculator!$L$10*ROUNDUP((A427-MortgageCalculator!$L$6*periods_per_year)/MortgageCalculator!$L$9,0)))),start_rate))</f>
        <v/>
      </c>
      <c r="D427" s="51" t="str">
        <f t="shared" si="38"/>
        <v/>
      </c>
      <c r="E427" s="51" t="str">
        <f t="shared" si="39"/>
        <v/>
      </c>
      <c r="F427" s="51" t="str">
        <f t="shared" si="40"/>
        <v/>
      </c>
      <c r="G427" s="51" t="str">
        <f t="shared" si="41"/>
        <v/>
      </c>
    </row>
    <row r="428" spans="1:7" x14ac:dyDescent="0.2">
      <c r="A428" s="48" t="str">
        <f t="shared" si="36"/>
        <v/>
      </c>
      <c r="B428" s="49" t="str">
        <f t="shared" si="37"/>
        <v/>
      </c>
      <c r="C428" s="50" t="str">
        <f>IF(A428="","",IF(variable,IF(A428&lt;MortgageCalculator!$L$6*periods_per_year,start_rate,IF(MortgageCalculator!$L$10&gt;=0,MIN(MortgageCalculator!$L$7,start_rate+MortgageCalculator!$L$10*ROUNDUP((A428-MortgageCalculator!$L$6*periods_per_year)/MortgageCalculator!$L$9,0)),MAX(MortgageCalculator!$L$8,start_rate+MortgageCalculator!$L$10*ROUNDUP((A428-MortgageCalculator!$L$6*periods_per_year)/MortgageCalculator!$L$9,0)))),start_rate))</f>
        <v/>
      </c>
      <c r="D428" s="51" t="str">
        <f t="shared" si="38"/>
        <v/>
      </c>
      <c r="E428" s="51" t="str">
        <f t="shared" si="39"/>
        <v/>
      </c>
      <c r="F428" s="51" t="str">
        <f t="shared" si="40"/>
        <v/>
      </c>
      <c r="G428" s="51" t="str">
        <f t="shared" si="41"/>
        <v/>
      </c>
    </row>
    <row r="429" spans="1:7" x14ac:dyDescent="0.2">
      <c r="A429" s="48" t="str">
        <f t="shared" si="36"/>
        <v/>
      </c>
      <c r="B429" s="49" t="str">
        <f t="shared" si="37"/>
        <v/>
      </c>
      <c r="C429" s="50" t="str">
        <f>IF(A429="","",IF(variable,IF(A429&lt;MortgageCalculator!$L$6*periods_per_year,start_rate,IF(MortgageCalculator!$L$10&gt;=0,MIN(MortgageCalculator!$L$7,start_rate+MortgageCalculator!$L$10*ROUNDUP((A429-MortgageCalculator!$L$6*periods_per_year)/MortgageCalculator!$L$9,0)),MAX(MortgageCalculator!$L$8,start_rate+MortgageCalculator!$L$10*ROUNDUP((A429-MortgageCalculator!$L$6*periods_per_year)/MortgageCalculator!$L$9,0)))),start_rate))</f>
        <v/>
      </c>
      <c r="D429" s="51" t="str">
        <f t="shared" si="38"/>
        <v/>
      </c>
      <c r="E429" s="51" t="str">
        <f t="shared" si="39"/>
        <v/>
      </c>
      <c r="F429" s="51" t="str">
        <f t="shared" si="40"/>
        <v/>
      </c>
      <c r="G429" s="51" t="str">
        <f t="shared" si="41"/>
        <v/>
      </c>
    </row>
    <row r="430" spans="1:7" x14ac:dyDescent="0.2">
      <c r="A430" s="48" t="str">
        <f t="shared" si="36"/>
        <v/>
      </c>
      <c r="B430" s="49" t="str">
        <f t="shared" si="37"/>
        <v/>
      </c>
      <c r="C430" s="50" t="str">
        <f>IF(A430="","",IF(variable,IF(A430&lt;MortgageCalculator!$L$6*periods_per_year,start_rate,IF(MortgageCalculator!$L$10&gt;=0,MIN(MortgageCalculator!$L$7,start_rate+MortgageCalculator!$L$10*ROUNDUP((A430-MortgageCalculator!$L$6*periods_per_year)/MortgageCalculator!$L$9,0)),MAX(MortgageCalculator!$L$8,start_rate+MortgageCalculator!$L$10*ROUNDUP((A430-MortgageCalculator!$L$6*periods_per_year)/MortgageCalculator!$L$9,0)))),start_rate))</f>
        <v/>
      </c>
      <c r="D430" s="51" t="str">
        <f t="shared" si="38"/>
        <v/>
      </c>
      <c r="E430" s="51" t="str">
        <f t="shared" si="39"/>
        <v/>
      </c>
      <c r="F430" s="51" t="str">
        <f t="shared" si="40"/>
        <v/>
      </c>
      <c r="G430" s="51" t="str">
        <f t="shared" si="41"/>
        <v/>
      </c>
    </row>
    <row r="431" spans="1:7" x14ac:dyDescent="0.2">
      <c r="A431" s="48" t="str">
        <f t="shared" si="36"/>
        <v/>
      </c>
      <c r="B431" s="49" t="str">
        <f t="shared" si="37"/>
        <v/>
      </c>
      <c r="C431" s="50" t="str">
        <f>IF(A431="","",IF(variable,IF(A431&lt;MortgageCalculator!$L$6*periods_per_year,start_rate,IF(MortgageCalculator!$L$10&gt;=0,MIN(MortgageCalculator!$L$7,start_rate+MortgageCalculator!$L$10*ROUNDUP((A431-MortgageCalculator!$L$6*periods_per_year)/MortgageCalculator!$L$9,0)),MAX(MortgageCalculator!$L$8,start_rate+MortgageCalculator!$L$10*ROUNDUP((A431-MortgageCalculator!$L$6*periods_per_year)/MortgageCalculator!$L$9,0)))),start_rate))</f>
        <v/>
      </c>
      <c r="D431" s="51" t="str">
        <f t="shared" si="38"/>
        <v/>
      </c>
      <c r="E431" s="51" t="str">
        <f t="shared" si="39"/>
        <v/>
      </c>
      <c r="F431" s="51" t="str">
        <f t="shared" si="40"/>
        <v/>
      </c>
      <c r="G431" s="51" t="str">
        <f t="shared" si="41"/>
        <v/>
      </c>
    </row>
    <row r="432" spans="1:7" x14ac:dyDescent="0.2">
      <c r="A432" s="48" t="str">
        <f t="shared" si="36"/>
        <v/>
      </c>
      <c r="B432" s="49" t="str">
        <f t="shared" si="37"/>
        <v/>
      </c>
      <c r="C432" s="50" t="str">
        <f>IF(A432="","",IF(variable,IF(A432&lt;MortgageCalculator!$L$6*periods_per_year,start_rate,IF(MortgageCalculator!$L$10&gt;=0,MIN(MortgageCalculator!$L$7,start_rate+MortgageCalculator!$L$10*ROUNDUP((A432-MortgageCalculator!$L$6*periods_per_year)/MortgageCalculator!$L$9,0)),MAX(MortgageCalculator!$L$8,start_rate+MortgageCalculator!$L$10*ROUNDUP((A432-MortgageCalculator!$L$6*periods_per_year)/MortgageCalculator!$L$9,0)))),start_rate))</f>
        <v/>
      </c>
      <c r="D432" s="51" t="str">
        <f t="shared" si="38"/>
        <v/>
      </c>
      <c r="E432" s="51" t="str">
        <f t="shared" si="39"/>
        <v/>
      </c>
      <c r="F432" s="51" t="str">
        <f t="shared" si="40"/>
        <v/>
      </c>
      <c r="G432" s="51" t="str">
        <f t="shared" si="41"/>
        <v/>
      </c>
    </row>
    <row r="433" spans="1:7" x14ac:dyDescent="0.2">
      <c r="A433" s="48" t="str">
        <f t="shared" si="36"/>
        <v/>
      </c>
      <c r="B433" s="49" t="str">
        <f t="shared" si="37"/>
        <v/>
      </c>
      <c r="C433" s="50" t="str">
        <f>IF(A433="","",IF(variable,IF(A433&lt;MortgageCalculator!$L$6*periods_per_year,start_rate,IF(MortgageCalculator!$L$10&gt;=0,MIN(MortgageCalculator!$L$7,start_rate+MortgageCalculator!$L$10*ROUNDUP((A433-MortgageCalculator!$L$6*periods_per_year)/MortgageCalculator!$L$9,0)),MAX(MortgageCalculator!$L$8,start_rate+MortgageCalculator!$L$10*ROUNDUP((A433-MortgageCalculator!$L$6*periods_per_year)/MortgageCalculator!$L$9,0)))),start_rate))</f>
        <v/>
      </c>
      <c r="D433" s="51" t="str">
        <f t="shared" si="38"/>
        <v/>
      </c>
      <c r="E433" s="51" t="str">
        <f t="shared" si="39"/>
        <v/>
      </c>
      <c r="F433" s="51" t="str">
        <f t="shared" si="40"/>
        <v/>
      </c>
      <c r="G433" s="51" t="str">
        <f t="shared" si="41"/>
        <v/>
      </c>
    </row>
    <row r="434" spans="1:7" x14ac:dyDescent="0.2">
      <c r="A434" s="48" t="str">
        <f t="shared" si="36"/>
        <v/>
      </c>
      <c r="B434" s="49" t="str">
        <f t="shared" si="37"/>
        <v/>
      </c>
      <c r="C434" s="50" t="str">
        <f>IF(A434="","",IF(variable,IF(A434&lt;MortgageCalculator!$L$6*periods_per_year,start_rate,IF(MortgageCalculator!$L$10&gt;=0,MIN(MortgageCalculator!$L$7,start_rate+MortgageCalculator!$L$10*ROUNDUP((A434-MortgageCalculator!$L$6*periods_per_year)/MortgageCalculator!$L$9,0)),MAX(MortgageCalculator!$L$8,start_rate+MortgageCalculator!$L$10*ROUNDUP((A434-MortgageCalculator!$L$6*periods_per_year)/MortgageCalculator!$L$9,0)))),start_rate))</f>
        <v/>
      </c>
      <c r="D434" s="51" t="str">
        <f t="shared" si="38"/>
        <v/>
      </c>
      <c r="E434" s="51" t="str">
        <f t="shared" si="39"/>
        <v/>
      </c>
      <c r="F434" s="51" t="str">
        <f t="shared" si="40"/>
        <v/>
      </c>
      <c r="G434" s="51" t="str">
        <f t="shared" si="41"/>
        <v/>
      </c>
    </row>
    <row r="435" spans="1:7" x14ac:dyDescent="0.2">
      <c r="A435" s="48" t="str">
        <f t="shared" si="36"/>
        <v/>
      </c>
      <c r="B435" s="49" t="str">
        <f t="shared" si="37"/>
        <v/>
      </c>
      <c r="C435" s="50" t="str">
        <f>IF(A435="","",IF(variable,IF(A435&lt;MortgageCalculator!$L$6*periods_per_year,start_rate,IF(MortgageCalculator!$L$10&gt;=0,MIN(MortgageCalculator!$L$7,start_rate+MortgageCalculator!$L$10*ROUNDUP((A435-MortgageCalculator!$L$6*periods_per_year)/MortgageCalculator!$L$9,0)),MAX(MortgageCalculator!$L$8,start_rate+MortgageCalculator!$L$10*ROUNDUP((A435-MortgageCalculator!$L$6*periods_per_year)/MortgageCalculator!$L$9,0)))),start_rate))</f>
        <v/>
      </c>
      <c r="D435" s="51" t="str">
        <f t="shared" si="38"/>
        <v/>
      </c>
      <c r="E435" s="51" t="str">
        <f t="shared" si="39"/>
        <v/>
      </c>
      <c r="F435" s="51" t="str">
        <f t="shared" si="40"/>
        <v/>
      </c>
      <c r="G435" s="51" t="str">
        <f t="shared" si="41"/>
        <v/>
      </c>
    </row>
    <row r="436" spans="1:7" x14ac:dyDescent="0.2">
      <c r="A436" s="48" t="str">
        <f t="shared" si="36"/>
        <v/>
      </c>
      <c r="B436" s="49" t="str">
        <f t="shared" si="37"/>
        <v/>
      </c>
      <c r="C436" s="50" t="str">
        <f>IF(A436="","",IF(variable,IF(A436&lt;MortgageCalculator!$L$6*periods_per_year,start_rate,IF(MortgageCalculator!$L$10&gt;=0,MIN(MortgageCalculator!$L$7,start_rate+MortgageCalculator!$L$10*ROUNDUP((A436-MortgageCalculator!$L$6*periods_per_year)/MortgageCalculator!$L$9,0)),MAX(MortgageCalculator!$L$8,start_rate+MortgageCalculator!$L$10*ROUNDUP((A436-MortgageCalculator!$L$6*periods_per_year)/MortgageCalculator!$L$9,0)))),start_rate))</f>
        <v/>
      </c>
      <c r="D436" s="51" t="str">
        <f t="shared" si="38"/>
        <v/>
      </c>
      <c r="E436" s="51" t="str">
        <f t="shared" si="39"/>
        <v/>
      </c>
      <c r="F436" s="51" t="str">
        <f t="shared" si="40"/>
        <v/>
      </c>
      <c r="G436" s="51" t="str">
        <f t="shared" si="41"/>
        <v/>
      </c>
    </row>
    <row r="437" spans="1:7" x14ac:dyDescent="0.2">
      <c r="A437" s="48" t="str">
        <f t="shared" si="36"/>
        <v/>
      </c>
      <c r="B437" s="49" t="str">
        <f t="shared" si="37"/>
        <v/>
      </c>
      <c r="C437" s="50" t="str">
        <f>IF(A437="","",IF(variable,IF(A437&lt;MortgageCalculator!$L$6*periods_per_year,start_rate,IF(MortgageCalculator!$L$10&gt;=0,MIN(MortgageCalculator!$L$7,start_rate+MortgageCalculator!$L$10*ROUNDUP((A437-MortgageCalculator!$L$6*periods_per_year)/MortgageCalculator!$L$9,0)),MAX(MortgageCalculator!$L$8,start_rate+MortgageCalculator!$L$10*ROUNDUP((A437-MortgageCalculator!$L$6*periods_per_year)/MortgageCalculator!$L$9,0)))),start_rate))</f>
        <v/>
      </c>
      <c r="D437" s="51" t="str">
        <f t="shared" si="38"/>
        <v/>
      </c>
      <c r="E437" s="51" t="str">
        <f t="shared" si="39"/>
        <v/>
      </c>
      <c r="F437" s="51" t="str">
        <f t="shared" si="40"/>
        <v/>
      </c>
      <c r="G437" s="51" t="str">
        <f t="shared" si="41"/>
        <v/>
      </c>
    </row>
    <row r="438" spans="1:7" x14ac:dyDescent="0.2">
      <c r="A438" s="48" t="str">
        <f t="shared" si="36"/>
        <v/>
      </c>
      <c r="B438" s="49" t="str">
        <f t="shared" si="37"/>
        <v/>
      </c>
      <c r="C438" s="50" t="str">
        <f>IF(A438="","",IF(variable,IF(A438&lt;MortgageCalculator!$L$6*periods_per_year,start_rate,IF(MortgageCalculator!$L$10&gt;=0,MIN(MortgageCalculator!$L$7,start_rate+MortgageCalculator!$L$10*ROUNDUP((A438-MortgageCalculator!$L$6*periods_per_year)/MortgageCalculator!$L$9,0)),MAX(MortgageCalculator!$L$8,start_rate+MortgageCalculator!$L$10*ROUNDUP((A438-MortgageCalculator!$L$6*periods_per_year)/MortgageCalculator!$L$9,0)))),start_rate))</f>
        <v/>
      </c>
      <c r="D438" s="51" t="str">
        <f t="shared" si="38"/>
        <v/>
      </c>
      <c r="E438" s="51" t="str">
        <f t="shared" si="39"/>
        <v/>
      </c>
      <c r="F438" s="51" t="str">
        <f t="shared" si="40"/>
        <v/>
      </c>
      <c r="G438" s="51" t="str">
        <f t="shared" si="41"/>
        <v/>
      </c>
    </row>
    <row r="439" spans="1:7" x14ac:dyDescent="0.2">
      <c r="A439" s="48" t="str">
        <f t="shared" si="36"/>
        <v/>
      </c>
      <c r="B439" s="49" t="str">
        <f t="shared" si="37"/>
        <v/>
      </c>
      <c r="C439" s="50" t="str">
        <f>IF(A439="","",IF(variable,IF(A439&lt;MortgageCalculator!$L$6*periods_per_year,start_rate,IF(MortgageCalculator!$L$10&gt;=0,MIN(MortgageCalculator!$L$7,start_rate+MortgageCalculator!$L$10*ROUNDUP((A439-MortgageCalculator!$L$6*periods_per_year)/MortgageCalculator!$L$9,0)),MAX(MortgageCalculator!$L$8,start_rate+MortgageCalculator!$L$10*ROUNDUP((A439-MortgageCalculator!$L$6*periods_per_year)/MortgageCalculator!$L$9,0)))),start_rate))</f>
        <v/>
      </c>
      <c r="D439" s="51" t="str">
        <f t="shared" si="38"/>
        <v/>
      </c>
      <c r="E439" s="51" t="str">
        <f t="shared" si="39"/>
        <v/>
      </c>
      <c r="F439" s="51" t="str">
        <f t="shared" si="40"/>
        <v/>
      </c>
      <c r="G439" s="51" t="str">
        <f t="shared" si="41"/>
        <v/>
      </c>
    </row>
    <row r="440" spans="1:7" x14ac:dyDescent="0.2">
      <c r="A440" s="48" t="str">
        <f t="shared" si="36"/>
        <v/>
      </c>
      <c r="B440" s="49" t="str">
        <f t="shared" si="37"/>
        <v/>
      </c>
      <c r="C440" s="50" t="str">
        <f>IF(A440="","",IF(variable,IF(A440&lt;MortgageCalculator!$L$6*periods_per_year,start_rate,IF(MortgageCalculator!$L$10&gt;=0,MIN(MortgageCalculator!$L$7,start_rate+MortgageCalculator!$L$10*ROUNDUP((A440-MortgageCalculator!$L$6*periods_per_year)/MortgageCalculator!$L$9,0)),MAX(MortgageCalculator!$L$8,start_rate+MortgageCalculator!$L$10*ROUNDUP((A440-MortgageCalculator!$L$6*periods_per_year)/MortgageCalculator!$L$9,0)))),start_rate))</f>
        <v/>
      </c>
      <c r="D440" s="51" t="str">
        <f t="shared" si="38"/>
        <v/>
      </c>
      <c r="E440" s="51" t="str">
        <f t="shared" si="39"/>
        <v/>
      </c>
      <c r="F440" s="51" t="str">
        <f t="shared" si="40"/>
        <v/>
      </c>
      <c r="G440" s="51" t="str">
        <f t="shared" si="41"/>
        <v/>
      </c>
    </row>
    <row r="441" spans="1:7" x14ac:dyDescent="0.2">
      <c r="A441" s="48" t="str">
        <f t="shared" si="36"/>
        <v/>
      </c>
      <c r="B441" s="49" t="str">
        <f t="shared" si="37"/>
        <v/>
      </c>
      <c r="C441" s="50" t="str">
        <f>IF(A441="","",IF(variable,IF(A441&lt;MortgageCalculator!$L$6*periods_per_year,start_rate,IF(MortgageCalculator!$L$10&gt;=0,MIN(MortgageCalculator!$L$7,start_rate+MortgageCalculator!$L$10*ROUNDUP((A441-MortgageCalculator!$L$6*periods_per_year)/MortgageCalculator!$L$9,0)),MAX(MortgageCalculator!$L$8,start_rate+MortgageCalculator!$L$10*ROUNDUP((A441-MortgageCalculator!$L$6*periods_per_year)/MortgageCalculator!$L$9,0)))),start_rate))</f>
        <v/>
      </c>
      <c r="D441" s="51" t="str">
        <f t="shared" si="38"/>
        <v/>
      </c>
      <c r="E441" s="51" t="str">
        <f t="shared" si="39"/>
        <v/>
      </c>
      <c r="F441" s="51" t="str">
        <f t="shared" si="40"/>
        <v/>
      </c>
      <c r="G441" s="51" t="str">
        <f t="shared" si="41"/>
        <v/>
      </c>
    </row>
    <row r="442" spans="1:7" x14ac:dyDescent="0.2">
      <c r="A442" s="48" t="str">
        <f t="shared" si="36"/>
        <v/>
      </c>
      <c r="B442" s="49" t="str">
        <f t="shared" si="37"/>
        <v/>
      </c>
      <c r="C442" s="50" t="str">
        <f>IF(A442="","",IF(variable,IF(A442&lt;MortgageCalculator!$L$6*periods_per_year,start_rate,IF(MortgageCalculator!$L$10&gt;=0,MIN(MortgageCalculator!$L$7,start_rate+MortgageCalculator!$L$10*ROUNDUP((A442-MortgageCalculator!$L$6*periods_per_year)/MortgageCalculator!$L$9,0)),MAX(MortgageCalculator!$L$8,start_rate+MortgageCalculator!$L$10*ROUNDUP((A442-MortgageCalculator!$L$6*periods_per_year)/MortgageCalculator!$L$9,0)))),start_rate))</f>
        <v/>
      </c>
      <c r="D442" s="51" t="str">
        <f t="shared" si="38"/>
        <v/>
      </c>
      <c r="E442" s="51" t="str">
        <f t="shared" si="39"/>
        <v/>
      </c>
      <c r="F442" s="51" t="str">
        <f t="shared" si="40"/>
        <v/>
      </c>
      <c r="G442" s="51" t="str">
        <f t="shared" si="41"/>
        <v/>
      </c>
    </row>
    <row r="443" spans="1:7" x14ac:dyDescent="0.2">
      <c r="A443" s="48" t="str">
        <f t="shared" si="36"/>
        <v/>
      </c>
      <c r="B443" s="49" t="str">
        <f t="shared" si="37"/>
        <v/>
      </c>
      <c r="C443" s="50" t="str">
        <f>IF(A443="","",IF(variable,IF(A443&lt;MortgageCalculator!$L$6*periods_per_year,start_rate,IF(MortgageCalculator!$L$10&gt;=0,MIN(MortgageCalculator!$L$7,start_rate+MortgageCalculator!$L$10*ROUNDUP((A443-MortgageCalculator!$L$6*periods_per_year)/MortgageCalculator!$L$9,0)),MAX(MortgageCalculator!$L$8,start_rate+MortgageCalculator!$L$10*ROUNDUP((A443-MortgageCalculator!$L$6*periods_per_year)/MortgageCalculator!$L$9,0)))),start_rate))</f>
        <v/>
      </c>
      <c r="D443" s="51" t="str">
        <f t="shared" si="38"/>
        <v/>
      </c>
      <c r="E443" s="51" t="str">
        <f t="shared" si="39"/>
        <v/>
      </c>
      <c r="F443" s="51" t="str">
        <f t="shared" si="40"/>
        <v/>
      </c>
      <c r="G443" s="51" t="str">
        <f t="shared" si="41"/>
        <v/>
      </c>
    </row>
    <row r="444" spans="1:7" x14ac:dyDescent="0.2">
      <c r="A444" s="48" t="str">
        <f t="shared" si="36"/>
        <v/>
      </c>
      <c r="B444" s="49" t="str">
        <f t="shared" si="37"/>
        <v/>
      </c>
      <c r="C444" s="50" t="str">
        <f>IF(A444="","",IF(variable,IF(A444&lt;MortgageCalculator!$L$6*periods_per_year,start_rate,IF(MortgageCalculator!$L$10&gt;=0,MIN(MortgageCalculator!$L$7,start_rate+MortgageCalculator!$L$10*ROUNDUP((A444-MortgageCalculator!$L$6*periods_per_year)/MortgageCalculator!$L$9,0)),MAX(MortgageCalculator!$L$8,start_rate+MortgageCalculator!$L$10*ROUNDUP((A444-MortgageCalculator!$L$6*periods_per_year)/MortgageCalculator!$L$9,0)))),start_rate))</f>
        <v/>
      </c>
      <c r="D444" s="51" t="str">
        <f t="shared" si="38"/>
        <v/>
      </c>
      <c r="E444" s="51" t="str">
        <f t="shared" si="39"/>
        <v/>
      </c>
      <c r="F444" s="51" t="str">
        <f t="shared" si="40"/>
        <v/>
      </c>
      <c r="G444" s="51" t="str">
        <f t="shared" si="41"/>
        <v/>
      </c>
    </row>
    <row r="445" spans="1:7" x14ac:dyDescent="0.2">
      <c r="A445" s="48" t="str">
        <f t="shared" si="36"/>
        <v/>
      </c>
      <c r="B445" s="49" t="str">
        <f t="shared" si="37"/>
        <v/>
      </c>
      <c r="C445" s="50" t="str">
        <f>IF(A445="","",IF(variable,IF(A445&lt;MortgageCalculator!$L$6*periods_per_year,start_rate,IF(MortgageCalculator!$L$10&gt;=0,MIN(MortgageCalculator!$L$7,start_rate+MortgageCalculator!$L$10*ROUNDUP((A445-MortgageCalculator!$L$6*periods_per_year)/MortgageCalculator!$L$9,0)),MAX(MortgageCalculator!$L$8,start_rate+MortgageCalculator!$L$10*ROUNDUP((A445-MortgageCalculator!$L$6*periods_per_year)/MortgageCalculator!$L$9,0)))),start_rate))</f>
        <v/>
      </c>
      <c r="D445" s="51" t="str">
        <f t="shared" si="38"/>
        <v/>
      </c>
      <c r="E445" s="51" t="str">
        <f t="shared" si="39"/>
        <v/>
      </c>
      <c r="F445" s="51" t="str">
        <f t="shared" si="40"/>
        <v/>
      </c>
      <c r="G445" s="51" t="str">
        <f t="shared" si="41"/>
        <v/>
      </c>
    </row>
    <row r="446" spans="1:7" x14ac:dyDescent="0.2">
      <c r="A446" s="48" t="str">
        <f t="shared" si="36"/>
        <v/>
      </c>
      <c r="B446" s="49" t="str">
        <f t="shared" si="37"/>
        <v/>
      </c>
      <c r="C446" s="50" t="str">
        <f>IF(A446="","",IF(variable,IF(A446&lt;MortgageCalculator!$L$6*periods_per_year,start_rate,IF(MortgageCalculator!$L$10&gt;=0,MIN(MortgageCalculator!$L$7,start_rate+MortgageCalculator!$L$10*ROUNDUP((A446-MortgageCalculator!$L$6*periods_per_year)/MortgageCalculator!$L$9,0)),MAX(MortgageCalculator!$L$8,start_rate+MortgageCalculator!$L$10*ROUNDUP((A446-MortgageCalculator!$L$6*periods_per_year)/MortgageCalculator!$L$9,0)))),start_rate))</f>
        <v/>
      </c>
      <c r="D446" s="51" t="str">
        <f t="shared" si="38"/>
        <v/>
      </c>
      <c r="E446" s="51" t="str">
        <f t="shared" si="39"/>
        <v/>
      </c>
      <c r="F446" s="51" t="str">
        <f t="shared" si="40"/>
        <v/>
      </c>
      <c r="G446" s="51" t="str">
        <f t="shared" si="41"/>
        <v/>
      </c>
    </row>
    <row r="447" spans="1:7" x14ac:dyDescent="0.2">
      <c r="A447" s="48" t="str">
        <f t="shared" si="36"/>
        <v/>
      </c>
      <c r="B447" s="49" t="str">
        <f t="shared" si="37"/>
        <v/>
      </c>
      <c r="C447" s="50" t="str">
        <f>IF(A447="","",IF(variable,IF(A447&lt;MortgageCalculator!$L$6*periods_per_year,start_rate,IF(MortgageCalculator!$L$10&gt;=0,MIN(MortgageCalculator!$L$7,start_rate+MortgageCalculator!$L$10*ROUNDUP((A447-MortgageCalculator!$L$6*periods_per_year)/MortgageCalculator!$L$9,0)),MAX(MortgageCalculator!$L$8,start_rate+MortgageCalculator!$L$10*ROUNDUP((A447-MortgageCalculator!$L$6*periods_per_year)/MortgageCalculator!$L$9,0)))),start_rate))</f>
        <v/>
      </c>
      <c r="D447" s="51" t="str">
        <f t="shared" si="38"/>
        <v/>
      </c>
      <c r="E447" s="51" t="str">
        <f t="shared" si="39"/>
        <v/>
      </c>
      <c r="F447" s="51" t="str">
        <f t="shared" si="40"/>
        <v/>
      </c>
      <c r="G447" s="51" t="str">
        <f t="shared" si="41"/>
        <v/>
      </c>
    </row>
    <row r="448" spans="1:7" x14ac:dyDescent="0.2">
      <c r="A448" s="48" t="str">
        <f t="shared" si="36"/>
        <v/>
      </c>
      <c r="B448" s="49" t="str">
        <f t="shared" si="37"/>
        <v/>
      </c>
      <c r="C448" s="50" t="str">
        <f>IF(A448="","",IF(variable,IF(A448&lt;MortgageCalculator!$L$6*periods_per_year,start_rate,IF(MortgageCalculator!$L$10&gt;=0,MIN(MortgageCalculator!$L$7,start_rate+MortgageCalculator!$L$10*ROUNDUP((A448-MortgageCalculator!$L$6*periods_per_year)/MortgageCalculator!$L$9,0)),MAX(MortgageCalculator!$L$8,start_rate+MortgageCalculator!$L$10*ROUNDUP((A448-MortgageCalculator!$L$6*periods_per_year)/MortgageCalculator!$L$9,0)))),start_rate))</f>
        <v/>
      </c>
      <c r="D448" s="51" t="str">
        <f t="shared" si="38"/>
        <v/>
      </c>
      <c r="E448" s="51" t="str">
        <f t="shared" si="39"/>
        <v/>
      </c>
      <c r="F448" s="51" t="str">
        <f t="shared" si="40"/>
        <v/>
      </c>
      <c r="G448" s="51" t="str">
        <f t="shared" si="41"/>
        <v/>
      </c>
    </row>
    <row r="449" spans="1:7" x14ac:dyDescent="0.2">
      <c r="A449" s="48" t="str">
        <f t="shared" si="36"/>
        <v/>
      </c>
      <c r="B449" s="49" t="str">
        <f t="shared" si="37"/>
        <v/>
      </c>
      <c r="C449" s="50" t="str">
        <f>IF(A449="","",IF(variable,IF(A449&lt;MortgageCalculator!$L$6*periods_per_year,start_rate,IF(MortgageCalculator!$L$10&gt;=0,MIN(MortgageCalculator!$L$7,start_rate+MortgageCalculator!$L$10*ROUNDUP((A449-MortgageCalculator!$L$6*periods_per_year)/MortgageCalculator!$L$9,0)),MAX(MortgageCalculator!$L$8,start_rate+MortgageCalculator!$L$10*ROUNDUP((A449-MortgageCalculator!$L$6*periods_per_year)/MortgageCalculator!$L$9,0)))),start_rate))</f>
        <v/>
      </c>
      <c r="D449" s="51" t="str">
        <f t="shared" si="38"/>
        <v/>
      </c>
      <c r="E449" s="51" t="str">
        <f t="shared" si="39"/>
        <v/>
      </c>
      <c r="F449" s="51" t="str">
        <f t="shared" si="40"/>
        <v/>
      </c>
      <c r="G449" s="51" t="str">
        <f t="shared" si="41"/>
        <v/>
      </c>
    </row>
    <row r="450" spans="1:7" x14ac:dyDescent="0.2">
      <c r="A450" s="48" t="str">
        <f t="shared" si="36"/>
        <v/>
      </c>
      <c r="B450" s="49" t="str">
        <f t="shared" si="37"/>
        <v/>
      </c>
      <c r="C450" s="50" t="str">
        <f>IF(A450="","",IF(variable,IF(A450&lt;MortgageCalculator!$L$6*periods_per_year,start_rate,IF(MortgageCalculator!$L$10&gt;=0,MIN(MortgageCalculator!$L$7,start_rate+MortgageCalculator!$L$10*ROUNDUP((A450-MortgageCalculator!$L$6*periods_per_year)/MortgageCalculator!$L$9,0)),MAX(MortgageCalculator!$L$8,start_rate+MortgageCalculator!$L$10*ROUNDUP((A450-MortgageCalculator!$L$6*periods_per_year)/MortgageCalculator!$L$9,0)))),start_rate))</f>
        <v/>
      </c>
      <c r="D450" s="51" t="str">
        <f t="shared" si="38"/>
        <v/>
      </c>
      <c r="E450" s="51" t="str">
        <f t="shared" si="39"/>
        <v/>
      </c>
      <c r="F450" s="51" t="str">
        <f t="shared" si="40"/>
        <v/>
      </c>
      <c r="G450" s="51" t="str">
        <f t="shared" si="41"/>
        <v/>
      </c>
    </row>
    <row r="451" spans="1:7" x14ac:dyDescent="0.2">
      <c r="A451" s="48" t="str">
        <f t="shared" si="36"/>
        <v/>
      </c>
      <c r="B451" s="49" t="str">
        <f t="shared" si="37"/>
        <v/>
      </c>
      <c r="C451" s="50" t="str">
        <f>IF(A451="","",IF(variable,IF(A451&lt;MortgageCalculator!$L$6*periods_per_year,start_rate,IF(MortgageCalculator!$L$10&gt;=0,MIN(MortgageCalculator!$L$7,start_rate+MortgageCalculator!$L$10*ROUNDUP((A451-MortgageCalculator!$L$6*periods_per_year)/MortgageCalculator!$L$9,0)),MAX(MortgageCalculator!$L$8,start_rate+MortgageCalculator!$L$10*ROUNDUP((A451-MortgageCalculator!$L$6*periods_per_year)/MortgageCalculator!$L$9,0)))),start_rate))</f>
        <v/>
      </c>
      <c r="D451" s="51" t="str">
        <f t="shared" si="38"/>
        <v/>
      </c>
      <c r="E451" s="51" t="str">
        <f t="shared" si="39"/>
        <v/>
      </c>
      <c r="F451" s="51" t="str">
        <f t="shared" si="40"/>
        <v/>
      </c>
      <c r="G451" s="51" t="str">
        <f t="shared" si="41"/>
        <v/>
      </c>
    </row>
    <row r="452" spans="1:7" x14ac:dyDescent="0.2">
      <c r="A452" s="48" t="str">
        <f t="shared" ref="A452:A515" si="42">IF(G451="","",IF(OR(A451&gt;=nper,ROUND(G451,2)&lt;=0),"",A451+1))</f>
        <v/>
      </c>
      <c r="B452" s="49" t="str">
        <f t="shared" ref="B452:B515" si="43">IF(A452="","",IF(OR(periods_per_year=26,periods_per_year=52),IF(periods_per_year=26,IF(A452=1,fpdate,B451+14),IF(periods_per_year=52,IF(A452=1,fpdate,B451+7),"n/a")),IF(periods_per_year=24,DATE(YEAR(fpdate),MONTH(fpdate)+(A452-1)/2+IF(AND(DAY(fpdate)&gt;=15,MOD(A452,2)=0),1,0),IF(MOD(A452,2)=0,IF(DAY(fpdate)&gt;=15,DAY(fpdate)-14,DAY(fpdate)+14),DAY(fpdate))),IF(DAY(DATE(YEAR(fpdate),MONTH(fpdate)+A452-1,DAY(fpdate)))&lt;&gt;DAY(fpdate),DATE(YEAR(fpdate),MONTH(fpdate)+A452,0),DATE(YEAR(fpdate),MONTH(fpdate)+A452-1,DAY(fpdate))))))</f>
        <v/>
      </c>
      <c r="C452" s="50" t="str">
        <f>IF(A452="","",IF(variable,IF(A452&lt;MortgageCalculator!$L$6*periods_per_year,start_rate,IF(MortgageCalculator!$L$10&gt;=0,MIN(MortgageCalculator!$L$7,start_rate+MortgageCalculator!$L$10*ROUNDUP((A452-MortgageCalculator!$L$6*periods_per_year)/MortgageCalculator!$L$9,0)),MAX(MortgageCalculator!$L$8,start_rate+MortgageCalculator!$L$10*ROUNDUP((A452-MortgageCalculator!$L$6*periods_per_year)/MortgageCalculator!$L$9,0)))),start_rate))</f>
        <v/>
      </c>
      <c r="D452" s="51" t="str">
        <f t="shared" ref="D452:D515" si="44">IF(A452="","",ROUND((((1+C452/CP)^(CP/periods_per_year))-1)*G451,2))</f>
        <v/>
      </c>
      <c r="E452" s="51" t="str">
        <f t="shared" ref="E452:E515" si="45">IF(A452="","",IF(A452=nper,G451+D452,MIN(G451+D452,IF(C452=C451,E451,ROUND(-PMT(((1+C452/CP)^(CP/periods_per_year))-1,nper-A452+1,G451),2)))))</f>
        <v/>
      </c>
      <c r="F452" s="51" t="str">
        <f t="shared" ref="F452:F515" si="46">IF(A452="","",E452-D452)</f>
        <v/>
      </c>
      <c r="G452" s="51" t="str">
        <f t="shared" ref="G452:G515" si="47">IF(A452="","",G451-F452)</f>
        <v/>
      </c>
    </row>
    <row r="453" spans="1:7" x14ac:dyDescent="0.2">
      <c r="A453" s="48" t="str">
        <f t="shared" si="42"/>
        <v/>
      </c>
      <c r="B453" s="49" t="str">
        <f t="shared" si="43"/>
        <v/>
      </c>
      <c r="C453" s="50" t="str">
        <f>IF(A453="","",IF(variable,IF(A453&lt;MortgageCalculator!$L$6*periods_per_year,start_rate,IF(MortgageCalculator!$L$10&gt;=0,MIN(MortgageCalculator!$L$7,start_rate+MortgageCalculator!$L$10*ROUNDUP((A453-MortgageCalculator!$L$6*periods_per_year)/MortgageCalculator!$L$9,0)),MAX(MortgageCalculator!$L$8,start_rate+MortgageCalculator!$L$10*ROUNDUP((A453-MortgageCalculator!$L$6*periods_per_year)/MortgageCalculator!$L$9,0)))),start_rate))</f>
        <v/>
      </c>
      <c r="D453" s="51" t="str">
        <f t="shared" si="44"/>
        <v/>
      </c>
      <c r="E453" s="51" t="str">
        <f t="shared" si="45"/>
        <v/>
      </c>
      <c r="F453" s="51" t="str">
        <f t="shared" si="46"/>
        <v/>
      </c>
      <c r="G453" s="51" t="str">
        <f t="shared" si="47"/>
        <v/>
      </c>
    </row>
    <row r="454" spans="1:7" x14ac:dyDescent="0.2">
      <c r="A454" s="48" t="str">
        <f t="shared" si="42"/>
        <v/>
      </c>
      <c r="B454" s="49" t="str">
        <f t="shared" si="43"/>
        <v/>
      </c>
      <c r="C454" s="50" t="str">
        <f>IF(A454="","",IF(variable,IF(A454&lt;MortgageCalculator!$L$6*periods_per_year,start_rate,IF(MortgageCalculator!$L$10&gt;=0,MIN(MortgageCalculator!$L$7,start_rate+MortgageCalculator!$L$10*ROUNDUP((A454-MortgageCalculator!$L$6*periods_per_year)/MortgageCalculator!$L$9,0)),MAX(MortgageCalculator!$L$8,start_rate+MortgageCalculator!$L$10*ROUNDUP((A454-MortgageCalculator!$L$6*periods_per_year)/MortgageCalculator!$L$9,0)))),start_rate))</f>
        <v/>
      </c>
      <c r="D454" s="51" t="str">
        <f t="shared" si="44"/>
        <v/>
      </c>
      <c r="E454" s="51" t="str">
        <f t="shared" si="45"/>
        <v/>
      </c>
      <c r="F454" s="51" t="str">
        <f t="shared" si="46"/>
        <v/>
      </c>
      <c r="G454" s="51" t="str">
        <f t="shared" si="47"/>
        <v/>
      </c>
    </row>
    <row r="455" spans="1:7" x14ac:dyDescent="0.2">
      <c r="A455" s="48" t="str">
        <f t="shared" si="42"/>
        <v/>
      </c>
      <c r="B455" s="49" t="str">
        <f t="shared" si="43"/>
        <v/>
      </c>
      <c r="C455" s="50" t="str">
        <f>IF(A455="","",IF(variable,IF(A455&lt;MortgageCalculator!$L$6*periods_per_year,start_rate,IF(MortgageCalculator!$L$10&gt;=0,MIN(MortgageCalculator!$L$7,start_rate+MortgageCalculator!$L$10*ROUNDUP((A455-MortgageCalculator!$L$6*periods_per_year)/MortgageCalculator!$L$9,0)),MAX(MortgageCalculator!$L$8,start_rate+MortgageCalculator!$L$10*ROUNDUP((A455-MortgageCalculator!$L$6*periods_per_year)/MortgageCalculator!$L$9,0)))),start_rate))</f>
        <v/>
      </c>
      <c r="D455" s="51" t="str">
        <f t="shared" si="44"/>
        <v/>
      </c>
      <c r="E455" s="51" t="str">
        <f t="shared" si="45"/>
        <v/>
      </c>
      <c r="F455" s="51" t="str">
        <f t="shared" si="46"/>
        <v/>
      </c>
      <c r="G455" s="51" t="str">
        <f t="shared" si="47"/>
        <v/>
      </c>
    </row>
    <row r="456" spans="1:7" x14ac:dyDescent="0.2">
      <c r="A456" s="48" t="str">
        <f t="shared" si="42"/>
        <v/>
      </c>
      <c r="B456" s="49" t="str">
        <f t="shared" si="43"/>
        <v/>
      </c>
      <c r="C456" s="50" t="str">
        <f>IF(A456="","",IF(variable,IF(A456&lt;MortgageCalculator!$L$6*periods_per_year,start_rate,IF(MortgageCalculator!$L$10&gt;=0,MIN(MortgageCalculator!$L$7,start_rate+MortgageCalculator!$L$10*ROUNDUP((A456-MortgageCalculator!$L$6*periods_per_year)/MortgageCalculator!$L$9,0)),MAX(MortgageCalculator!$L$8,start_rate+MortgageCalculator!$L$10*ROUNDUP((A456-MortgageCalculator!$L$6*periods_per_year)/MortgageCalculator!$L$9,0)))),start_rate))</f>
        <v/>
      </c>
      <c r="D456" s="51" t="str">
        <f t="shared" si="44"/>
        <v/>
      </c>
      <c r="E456" s="51" t="str">
        <f t="shared" si="45"/>
        <v/>
      </c>
      <c r="F456" s="51" t="str">
        <f t="shared" si="46"/>
        <v/>
      </c>
      <c r="G456" s="51" t="str">
        <f t="shared" si="47"/>
        <v/>
      </c>
    </row>
    <row r="457" spans="1:7" x14ac:dyDescent="0.2">
      <c r="A457" s="48" t="str">
        <f t="shared" si="42"/>
        <v/>
      </c>
      <c r="B457" s="49" t="str">
        <f t="shared" si="43"/>
        <v/>
      </c>
      <c r="C457" s="50" t="str">
        <f>IF(A457="","",IF(variable,IF(A457&lt;MortgageCalculator!$L$6*periods_per_year,start_rate,IF(MortgageCalculator!$L$10&gt;=0,MIN(MortgageCalculator!$L$7,start_rate+MortgageCalculator!$L$10*ROUNDUP((A457-MortgageCalculator!$L$6*periods_per_year)/MortgageCalculator!$L$9,0)),MAX(MortgageCalculator!$L$8,start_rate+MortgageCalculator!$L$10*ROUNDUP((A457-MortgageCalculator!$L$6*periods_per_year)/MortgageCalculator!$L$9,0)))),start_rate))</f>
        <v/>
      </c>
      <c r="D457" s="51" t="str">
        <f t="shared" si="44"/>
        <v/>
      </c>
      <c r="E457" s="51" t="str">
        <f t="shared" si="45"/>
        <v/>
      </c>
      <c r="F457" s="51" t="str">
        <f t="shared" si="46"/>
        <v/>
      </c>
      <c r="G457" s="51" t="str">
        <f t="shared" si="47"/>
        <v/>
      </c>
    </row>
    <row r="458" spans="1:7" x14ac:dyDescent="0.2">
      <c r="A458" s="48" t="str">
        <f t="shared" si="42"/>
        <v/>
      </c>
      <c r="B458" s="49" t="str">
        <f t="shared" si="43"/>
        <v/>
      </c>
      <c r="C458" s="50" t="str">
        <f>IF(A458="","",IF(variable,IF(A458&lt;MortgageCalculator!$L$6*periods_per_year,start_rate,IF(MortgageCalculator!$L$10&gt;=0,MIN(MortgageCalculator!$L$7,start_rate+MortgageCalculator!$L$10*ROUNDUP((A458-MortgageCalculator!$L$6*periods_per_year)/MortgageCalculator!$L$9,0)),MAX(MortgageCalculator!$L$8,start_rate+MortgageCalculator!$L$10*ROUNDUP((A458-MortgageCalculator!$L$6*periods_per_year)/MortgageCalculator!$L$9,0)))),start_rate))</f>
        <v/>
      </c>
      <c r="D458" s="51" t="str">
        <f t="shared" si="44"/>
        <v/>
      </c>
      <c r="E458" s="51" t="str">
        <f t="shared" si="45"/>
        <v/>
      </c>
      <c r="F458" s="51" t="str">
        <f t="shared" si="46"/>
        <v/>
      </c>
      <c r="G458" s="51" t="str">
        <f t="shared" si="47"/>
        <v/>
      </c>
    </row>
    <row r="459" spans="1:7" x14ac:dyDescent="0.2">
      <c r="A459" s="48" t="str">
        <f t="shared" si="42"/>
        <v/>
      </c>
      <c r="B459" s="49" t="str">
        <f t="shared" si="43"/>
        <v/>
      </c>
      <c r="C459" s="50" t="str">
        <f>IF(A459="","",IF(variable,IF(A459&lt;MortgageCalculator!$L$6*periods_per_year,start_rate,IF(MortgageCalculator!$L$10&gt;=0,MIN(MortgageCalculator!$L$7,start_rate+MortgageCalculator!$L$10*ROUNDUP((A459-MortgageCalculator!$L$6*periods_per_year)/MortgageCalculator!$L$9,0)),MAX(MortgageCalculator!$L$8,start_rate+MortgageCalculator!$L$10*ROUNDUP((A459-MortgageCalculator!$L$6*periods_per_year)/MortgageCalculator!$L$9,0)))),start_rate))</f>
        <v/>
      </c>
      <c r="D459" s="51" t="str">
        <f t="shared" si="44"/>
        <v/>
      </c>
      <c r="E459" s="51" t="str">
        <f t="shared" si="45"/>
        <v/>
      </c>
      <c r="F459" s="51" t="str">
        <f t="shared" si="46"/>
        <v/>
      </c>
      <c r="G459" s="51" t="str">
        <f t="shared" si="47"/>
        <v/>
      </c>
    </row>
    <row r="460" spans="1:7" x14ac:dyDescent="0.2">
      <c r="A460" s="48" t="str">
        <f t="shared" si="42"/>
        <v/>
      </c>
      <c r="B460" s="49" t="str">
        <f t="shared" si="43"/>
        <v/>
      </c>
      <c r="C460" s="50" t="str">
        <f>IF(A460="","",IF(variable,IF(A460&lt;MortgageCalculator!$L$6*periods_per_year,start_rate,IF(MortgageCalculator!$L$10&gt;=0,MIN(MortgageCalculator!$L$7,start_rate+MortgageCalculator!$L$10*ROUNDUP((A460-MortgageCalculator!$L$6*periods_per_year)/MortgageCalculator!$L$9,0)),MAX(MortgageCalculator!$L$8,start_rate+MortgageCalculator!$L$10*ROUNDUP((A460-MortgageCalculator!$L$6*periods_per_year)/MortgageCalculator!$L$9,0)))),start_rate))</f>
        <v/>
      </c>
      <c r="D460" s="51" t="str">
        <f t="shared" si="44"/>
        <v/>
      </c>
      <c r="E460" s="51" t="str">
        <f t="shared" si="45"/>
        <v/>
      </c>
      <c r="F460" s="51" t="str">
        <f t="shared" si="46"/>
        <v/>
      </c>
      <c r="G460" s="51" t="str">
        <f t="shared" si="47"/>
        <v/>
      </c>
    </row>
    <row r="461" spans="1:7" x14ac:dyDescent="0.2">
      <c r="A461" s="48" t="str">
        <f t="shared" si="42"/>
        <v/>
      </c>
      <c r="B461" s="49" t="str">
        <f t="shared" si="43"/>
        <v/>
      </c>
      <c r="C461" s="50" t="str">
        <f>IF(A461="","",IF(variable,IF(A461&lt;MortgageCalculator!$L$6*periods_per_year,start_rate,IF(MortgageCalculator!$L$10&gt;=0,MIN(MortgageCalculator!$L$7,start_rate+MortgageCalculator!$L$10*ROUNDUP((A461-MortgageCalculator!$L$6*periods_per_year)/MortgageCalculator!$L$9,0)),MAX(MortgageCalculator!$L$8,start_rate+MortgageCalculator!$L$10*ROUNDUP((A461-MortgageCalculator!$L$6*periods_per_year)/MortgageCalculator!$L$9,0)))),start_rate))</f>
        <v/>
      </c>
      <c r="D461" s="51" t="str">
        <f t="shared" si="44"/>
        <v/>
      </c>
      <c r="E461" s="51" t="str">
        <f t="shared" si="45"/>
        <v/>
      </c>
      <c r="F461" s="51" t="str">
        <f t="shared" si="46"/>
        <v/>
      </c>
      <c r="G461" s="51" t="str">
        <f t="shared" si="47"/>
        <v/>
      </c>
    </row>
    <row r="462" spans="1:7" x14ac:dyDescent="0.2">
      <c r="A462" s="48" t="str">
        <f t="shared" si="42"/>
        <v/>
      </c>
      <c r="B462" s="49" t="str">
        <f t="shared" si="43"/>
        <v/>
      </c>
      <c r="C462" s="50" t="str">
        <f>IF(A462="","",IF(variable,IF(A462&lt;MortgageCalculator!$L$6*periods_per_year,start_rate,IF(MortgageCalculator!$L$10&gt;=0,MIN(MortgageCalculator!$L$7,start_rate+MortgageCalculator!$L$10*ROUNDUP((A462-MortgageCalculator!$L$6*periods_per_year)/MortgageCalculator!$L$9,0)),MAX(MortgageCalculator!$L$8,start_rate+MortgageCalculator!$L$10*ROUNDUP((A462-MortgageCalculator!$L$6*periods_per_year)/MortgageCalculator!$L$9,0)))),start_rate))</f>
        <v/>
      </c>
      <c r="D462" s="51" t="str">
        <f t="shared" si="44"/>
        <v/>
      </c>
      <c r="E462" s="51" t="str">
        <f t="shared" si="45"/>
        <v/>
      </c>
      <c r="F462" s="51" t="str">
        <f t="shared" si="46"/>
        <v/>
      </c>
      <c r="G462" s="51" t="str">
        <f t="shared" si="47"/>
        <v/>
      </c>
    </row>
    <row r="463" spans="1:7" x14ac:dyDescent="0.2">
      <c r="A463" s="48" t="str">
        <f t="shared" si="42"/>
        <v/>
      </c>
      <c r="B463" s="49" t="str">
        <f t="shared" si="43"/>
        <v/>
      </c>
      <c r="C463" s="50" t="str">
        <f>IF(A463="","",IF(variable,IF(A463&lt;MortgageCalculator!$L$6*periods_per_year,start_rate,IF(MortgageCalculator!$L$10&gt;=0,MIN(MortgageCalculator!$L$7,start_rate+MortgageCalculator!$L$10*ROUNDUP((A463-MortgageCalculator!$L$6*periods_per_year)/MortgageCalculator!$L$9,0)),MAX(MortgageCalculator!$L$8,start_rate+MortgageCalculator!$L$10*ROUNDUP((A463-MortgageCalculator!$L$6*periods_per_year)/MortgageCalculator!$L$9,0)))),start_rate))</f>
        <v/>
      </c>
      <c r="D463" s="51" t="str">
        <f t="shared" si="44"/>
        <v/>
      </c>
      <c r="E463" s="51" t="str">
        <f t="shared" si="45"/>
        <v/>
      </c>
      <c r="F463" s="51" t="str">
        <f t="shared" si="46"/>
        <v/>
      </c>
      <c r="G463" s="51" t="str">
        <f t="shared" si="47"/>
        <v/>
      </c>
    </row>
    <row r="464" spans="1:7" x14ac:dyDescent="0.2">
      <c r="A464" s="48" t="str">
        <f t="shared" si="42"/>
        <v/>
      </c>
      <c r="B464" s="49" t="str">
        <f t="shared" si="43"/>
        <v/>
      </c>
      <c r="C464" s="50" t="str">
        <f>IF(A464="","",IF(variable,IF(A464&lt;MortgageCalculator!$L$6*periods_per_year,start_rate,IF(MortgageCalculator!$L$10&gt;=0,MIN(MortgageCalculator!$L$7,start_rate+MortgageCalculator!$L$10*ROUNDUP((A464-MortgageCalculator!$L$6*periods_per_year)/MortgageCalculator!$L$9,0)),MAX(MortgageCalculator!$L$8,start_rate+MortgageCalculator!$L$10*ROUNDUP((A464-MortgageCalculator!$L$6*periods_per_year)/MortgageCalculator!$L$9,0)))),start_rate))</f>
        <v/>
      </c>
      <c r="D464" s="51" t="str">
        <f t="shared" si="44"/>
        <v/>
      </c>
      <c r="E464" s="51" t="str">
        <f t="shared" si="45"/>
        <v/>
      </c>
      <c r="F464" s="51" t="str">
        <f t="shared" si="46"/>
        <v/>
      </c>
      <c r="G464" s="51" t="str">
        <f t="shared" si="47"/>
        <v/>
      </c>
    </row>
    <row r="465" spans="1:7" x14ac:dyDescent="0.2">
      <c r="A465" s="48" t="str">
        <f t="shared" si="42"/>
        <v/>
      </c>
      <c r="B465" s="49" t="str">
        <f t="shared" si="43"/>
        <v/>
      </c>
      <c r="C465" s="50" t="str">
        <f>IF(A465="","",IF(variable,IF(A465&lt;MortgageCalculator!$L$6*periods_per_year,start_rate,IF(MortgageCalculator!$L$10&gt;=0,MIN(MortgageCalculator!$L$7,start_rate+MortgageCalculator!$L$10*ROUNDUP((A465-MortgageCalculator!$L$6*periods_per_year)/MortgageCalculator!$L$9,0)),MAX(MortgageCalculator!$L$8,start_rate+MortgageCalculator!$L$10*ROUNDUP((A465-MortgageCalculator!$L$6*periods_per_year)/MortgageCalculator!$L$9,0)))),start_rate))</f>
        <v/>
      </c>
      <c r="D465" s="51" t="str">
        <f t="shared" si="44"/>
        <v/>
      </c>
      <c r="E465" s="51" t="str">
        <f t="shared" si="45"/>
        <v/>
      </c>
      <c r="F465" s="51" t="str">
        <f t="shared" si="46"/>
        <v/>
      </c>
      <c r="G465" s="51" t="str">
        <f t="shared" si="47"/>
        <v/>
      </c>
    </row>
    <row r="466" spans="1:7" x14ac:dyDescent="0.2">
      <c r="A466" s="48" t="str">
        <f t="shared" si="42"/>
        <v/>
      </c>
      <c r="B466" s="49" t="str">
        <f t="shared" si="43"/>
        <v/>
      </c>
      <c r="C466" s="50" t="str">
        <f>IF(A466="","",IF(variable,IF(A466&lt;MortgageCalculator!$L$6*periods_per_year,start_rate,IF(MortgageCalculator!$L$10&gt;=0,MIN(MortgageCalculator!$L$7,start_rate+MortgageCalculator!$L$10*ROUNDUP((A466-MortgageCalculator!$L$6*periods_per_year)/MortgageCalculator!$L$9,0)),MAX(MortgageCalculator!$L$8,start_rate+MortgageCalculator!$L$10*ROUNDUP((A466-MortgageCalculator!$L$6*periods_per_year)/MortgageCalculator!$L$9,0)))),start_rate))</f>
        <v/>
      </c>
      <c r="D466" s="51" t="str">
        <f t="shared" si="44"/>
        <v/>
      </c>
      <c r="E466" s="51" t="str">
        <f t="shared" si="45"/>
        <v/>
      </c>
      <c r="F466" s="51" t="str">
        <f t="shared" si="46"/>
        <v/>
      </c>
      <c r="G466" s="51" t="str">
        <f t="shared" si="47"/>
        <v/>
      </c>
    </row>
    <row r="467" spans="1:7" x14ac:dyDescent="0.2">
      <c r="A467" s="48" t="str">
        <f t="shared" si="42"/>
        <v/>
      </c>
      <c r="B467" s="49" t="str">
        <f t="shared" si="43"/>
        <v/>
      </c>
      <c r="C467" s="50" t="str">
        <f>IF(A467="","",IF(variable,IF(A467&lt;MortgageCalculator!$L$6*periods_per_year,start_rate,IF(MortgageCalculator!$L$10&gt;=0,MIN(MortgageCalculator!$L$7,start_rate+MortgageCalculator!$L$10*ROUNDUP((A467-MortgageCalculator!$L$6*periods_per_year)/MortgageCalculator!$L$9,0)),MAX(MortgageCalculator!$L$8,start_rate+MortgageCalculator!$L$10*ROUNDUP((A467-MortgageCalculator!$L$6*periods_per_year)/MortgageCalculator!$L$9,0)))),start_rate))</f>
        <v/>
      </c>
      <c r="D467" s="51" t="str">
        <f t="shared" si="44"/>
        <v/>
      </c>
      <c r="E467" s="51" t="str">
        <f t="shared" si="45"/>
        <v/>
      </c>
      <c r="F467" s="51" t="str">
        <f t="shared" si="46"/>
        <v/>
      </c>
      <c r="G467" s="51" t="str">
        <f t="shared" si="47"/>
        <v/>
      </c>
    </row>
    <row r="468" spans="1:7" x14ac:dyDescent="0.2">
      <c r="A468" s="48" t="str">
        <f t="shared" si="42"/>
        <v/>
      </c>
      <c r="B468" s="49" t="str">
        <f t="shared" si="43"/>
        <v/>
      </c>
      <c r="C468" s="50" t="str">
        <f>IF(A468="","",IF(variable,IF(A468&lt;MortgageCalculator!$L$6*periods_per_year,start_rate,IF(MortgageCalculator!$L$10&gt;=0,MIN(MortgageCalculator!$L$7,start_rate+MortgageCalculator!$L$10*ROUNDUP((A468-MortgageCalculator!$L$6*periods_per_year)/MortgageCalculator!$L$9,0)),MAX(MortgageCalculator!$L$8,start_rate+MortgageCalculator!$L$10*ROUNDUP((A468-MortgageCalculator!$L$6*periods_per_year)/MortgageCalculator!$L$9,0)))),start_rate))</f>
        <v/>
      </c>
      <c r="D468" s="51" t="str">
        <f t="shared" si="44"/>
        <v/>
      </c>
      <c r="E468" s="51" t="str">
        <f t="shared" si="45"/>
        <v/>
      </c>
      <c r="F468" s="51" t="str">
        <f t="shared" si="46"/>
        <v/>
      </c>
      <c r="G468" s="51" t="str">
        <f t="shared" si="47"/>
        <v/>
      </c>
    </row>
    <row r="469" spans="1:7" x14ac:dyDescent="0.2">
      <c r="A469" s="48" t="str">
        <f t="shared" si="42"/>
        <v/>
      </c>
      <c r="B469" s="49" t="str">
        <f t="shared" si="43"/>
        <v/>
      </c>
      <c r="C469" s="50" t="str">
        <f>IF(A469="","",IF(variable,IF(A469&lt;MortgageCalculator!$L$6*periods_per_year,start_rate,IF(MortgageCalculator!$L$10&gt;=0,MIN(MortgageCalculator!$L$7,start_rate+MortgageCalculator!$L$10*ROUNDUP((A469-MortgageCalculator!$L$6*periods_per_year)/MortgageCalculator!$L$9,0)),MAX(MortgageCalculator!$L$8,start_rate+MortgageCalculator!$L$10*ROUNDUP((A469-MortgageCalculator!$L$6*periods_per_year)/MortgageCalculator!$L$9,0)))),start_rate))</f>
        <v/>
      </c>
      <c r="D469" s="51" t="str">
        <f t="shared" si="44"/>
        <v/>
      </c>
      <c r="E469" s="51" t="str">
        <f t="shared" si="45"/>
        <v/>
      </c>
      <c r="F469" s="51" t="str">
        <f t="shared" si="46"/>
        <v/>
      </c>
      <c r="G469" s="51" t="str">
        <f t="shared" si="47"/>
        <v/>
      </c>
    </row>
    <row r="470" spans="1:7" x14ac:dyDescent="0.2">
      <c r="A470" s="48" t="str">
        <f t="shared" si="42"/>
        <v/>
      </c>
      <c r="B470" s="49" t="str">
        <f t="shared" si="43"/>
        <v/>
      </c>
      <c r="C470" s="50" t="str">
        <f>IF(A470="","",IF(variable,IF(A470&lt;MortgageCalculator!$L$6*periods_per_year,start_rate,IF(MortgageCalculator!$L$10&gt;=0,MIN(MortgageCalculator!$L$7,start_rate+MortgageCalculator!$L$10*ROUNDUP((A470-MortgageCalculator!$L$6*periods_per_year)/MortgageCalculator!$L$9,0)),MAX(MortgageCalculator!$L$8,start_rate+MortgageCalculator!$L$10*ROUNDUP((A470-MortgageCalculator!$L$6*periods_per_year)/MortgageCalculator!$L$9,0)))),start_rate))</f>
        <v/>
      </c>
      <c r="D470" s="51" t="str">
        <f t="shared" si="44"/>
        <v/>
      </c>
      <c r="E470" s="51" t="str">
        <f t="shared" si="45"/>
        <v/>
      </c>
      <c r="F470" s="51" t="str">
        <f t="shared" si="46"/>
        <v/>
      </c>
      <c r="G470" s="51" t="str">
        <f t="shared" si="47"/>
        <v/>
      </c>
    </row>
    <row r="471" spans="1:7" x14ac:dyDescent="0.2">
      <c r="A471" s="48" t="str">
        <f t="shared" si="42"/>
        <v/>
      </c>
      <c r="B471" s="49" t="str">
        <f t="shared" si="43"/>
        <v/>
      </c>
      <c r="C471" s="50" t="str">
        <f>IF(A471="","",IF(variable,IF(A471&lt;MortgageCalculator!$L$6*periods_per_year,start_rate,IF(MortgageCalculator!$L$10&gt;=0,MIN(MortgageCalculator!$L$7,start_rate+MortgageCalculator!$L$10*ROUNDUP((A471-MortgageCalculator!$L$6*periods_per_year)/MortgageCalculator!$L$9,0)),MAX(MortgageCalculator!$L$8,start_rate+MortgageCalculator!$L$10*ROUNDUP((A471-MortgageCalculator!$L$6*periods_per_year)/MortgageCalculator!$L$9,0)))),start_rate))</f>
        <v/>
      </c>
      <c r="D471" s="51" t="str">
        <f t="shared" si="44"/>
        <v/>
      </c>
      <c r="E471" s="51" t="str">
        <f t="shared" si="45"/>
        <v/>
      </c>
      <c r="F471" s="51" t="str">
        <f t="shared" si="46"/>
        <v/>
      </c>
      <c r="G471" s="51" t="str">
        <f t="shared" si="47"/>
        <v/>
      </c>
    </row>
    <row r="472" spans="1:7" x14ac:dyDescent="0.2">
      <c r="A472" s="48" t="str">
        <f t="shared" si="42"/>
        <v/>
      </c>
      <c r="B472" s="49" t="str">
        <f t="shared" si="43"/>
        <v/>
      </c>
      <c r="C472" s="50" t="str">
        <f>IF(A472="","",IF(variable,IF(A472&lt;MortgageCalculator!$L$6*periods_per_year,start_rate,IF(MortgageCalculator!$L$10&gt;=0,MIN(MortgageCalculator!$L$7,start_rate+MortgageCalculator!$L$10*ROUNDUP((A472-MortgageCalculator!$L$6*periods_per_year)/MortgageCalculator!$L$9,0)),MAX(MortgageCalculator!$L$8,start_rate+MortgageCalculator!$L$10*ROUNDUP((A472-MortgageCalculator!$L$6*periods_per_year)/MortgageCalculator!$L$9,0)))),start_rate))</f>
        <v/>
      </c>
      <c r="D472" s="51" t="str">
        <f t="shared" si="44"/>
        <v/>
      </c>
      <c r="E472" s="51" t="str">
        <f t="shared" si="45"/>
        <v/>
      </c>
      <c r="F472" s="51" t="str">
        <f t="shared" si="46"/>
        <v/>
      </c>
      <c r="G472" s="51" t="str">
        <f t="shared" si="47"/>
        <v/>
      </c>
    </row>
    <row r="473" spans="1:7" x14ac:dyDescent="0.2">
      <c r="A473" s="48" t="str">
        <f t="shared" si="42"/>
        <v/>
      </c>
      <c r="B473" s="49" t="str">
        <f t="shared" si="43"/>
        <v/>
      </c>
      <c r="C473" s="50" t="str">
        <f>IF(A473="","",IF(variable,IF(A473&lt;MortgageCalculator!$L$6*periods_per_year,start_rate,IF(MortgageCalculator!$L$10&gt;=0,MIN(MortgageCalculator!$L$7,start_rate+MortgageCalculator!$L$10*ROUNDUP((A473-MortgageCalculator!$L$6*periods_per_year)/MortgageCalculator!$L$9,0)),MAX(MortgageCalculator!$L$8,start_rate+MortgageCalculator!$L$10*ROUNDUP((A473-MortgageCalculator!$L$6*periods_per_year)/MortgageCalculator!$L$9,0)))),start_rate))</f>
        <v/>
      </c>
      <c r="D473" s="51" t="str">
        <f t="shared" si="44"/>
        <v/>
      </c>
      <c r="E473" s="51" t="str">
        <f t="shared" si="45"/>
        <v/>
      </c>
      <c r="F473" s="51" t="str">
        <f t="shared" si="46"/>
        <v/>
      </c>
      <c r="G473" s="51" t="str">
        <f t="shared" si="47"/>
        <v/>
      </c>
    </row>
    <row r="474" spans="1:7" x14ac:dyDescent="0.2">
      <c r="A474" s="48" t="str">
        <f t="shared" si="42"/>
        <v/>
      </c>
      <c r="B474" s="49" t="str">
        <f t="shared" si="43"/>
        <v/>
      </c>
      <c r="C474" s="50" t="str">
        <f>IF(A474="","",IF(variable,IF(A474&lt;MortgageCalculator!$L$6*periods_per_year,start_rate,IF(MortgageCalculator!$L$10&gt;=0,MIN(MortgageCalculator!$L$7,start_rate+MortgageCalculator!$L$10*ROUNDUP((A474-MortgageCalculator!$L$6*periods_per_year)/MortgageCalculator!$L$9,0)),MAX(MortgageCalculator!$L$8,start_rate+MortgageCalculator!$L$10*ROUNDUP((A474-MortgageCalculator!$L$6*periods_per_year)/MortgageCalculator!$L$9,0)))),start_rate))</f>
        <v/>
      </c>
      <c r="D474" s="51" t="str">
        <f t="shared" si="44"/>
        <v/>
      </c>
      <c r="E474" s="51" t="str">
        <f t="shared" si="45"/>
        <v/>
      </c>
      <c r="F474" s="51" t="str">
        <f t="shared" si="46"/>
        <v/>
      </c>
      <c r="G474" s="51" t="str">
        <f t="shared" si="47"/>
        <v/>
      </c>
    </row>
    <row r="475" spans="1:7" x14ac:dyDescent="0.2">
      <c r="A475" s="48" t="str">
        <f t="shared" si="42"/>
        <v/>
      </c>
      <c r="B475" s="49" t="str">
        <f t="shared" si="43"/>
        <v/>
      </c>
      <c r="C475" s="50" t="str">
        <f>IF(A475="","",IF(variable,IF(A475&lt;MortgageCalculator!$L$6*periods_per_year,start_rate,IF(MortgageCalculator!$L$10&gt;=0,MIN(MortgageCalculator!$L$7,start_rate+MortgageCalculator!$L$10*ROUNDUP((A475-MortgageCalculator!$L$6*periods_per_year)/MortgageCalculator!$L$9,0)),MAX(MortgageCalculator!$L$8,start_rate+MortgageCalculator!$L$10*ROUNDUP((A475-MortgageCalculator!$L$6*periods_per_year)/MortgageCalculator!$L$9,0)))),start_rate))</f>
        <v/>
      </c>
      <c r="D475" s="51" t="str">
        <f t="shared" si="44"/>
        <v/>
      </c>
      <c r="E475" s="51" t="str">
        <f t="shared" si="45"/>
        <v/>
      </c>
      <c r="F475" s="51" t="str">
        <f t="shared" si="46"/>
        <v/>
      </c>
      <c r="G475" s="51" t="str">
        <f t="shared" si="47"/>
        <v/>
      </c>
    </row>
    <row r="476" spans="1:7" x14ac:dyDescent="0.2">
      <c r="A476" s="48" t="str">
        <f t="shared" si="42"/>
        <v/>
      </c>
      <c r="B476" s="49" t="str">
        <f t="shared" si="43"/>
        <v/>
      </c>
      <c r="C476" s="50" t="str">
        <f>IF(A476="","",IF(variable,IF(A476&lt;MortgageCalculator!$L$6*periods_per_year,start_rate,IF(MortgageCalculator!$L$10&gt;=0,MIN(MortgageCalculator!$L$7,start_rate+MortgageCalculator!$L$10*ROUNDUP((A476-MortgageCalculator!$L$6*periods_per_year)/MortgageCalculator!$L$9,0)),MAX(MortgageCalculator!$L$8,start_rate+MortgageCalculator!$L$10*ROUNDUP((A476-MortgageCalculator!$L$6*periods_per_year)/MortgageCalculator!$L$9,0)))),start_rate))</f>
        <v/>
      </c>
      <c r="D476" s="51" t="str">
        <f t="shared" si="44"/>
        <v/>
      </c>
      <c r="E476" s="51" t="str">
        <f t="shared" si="45"/>
        <v/>
      </c>
      <c r="F476" s="51" t="str">
        <f t="shared" si="46"/>
        <v/>
      </c>
      <c r="G476" s="51" t="str">
        <f t="shared" si="47"/>
        <v/>
      </c>
    </row>
    <row r="477" spans="1:7" x14ac:dyDescent="0.2">
      <c r="A477" s="48" t="str">
        <f t="shared" si="42"/>
        <v/>
      </c>
      <c r="B477" s="49" t="str">
        <f t="shared" si="43"/>
        <v/>
      </c>
      <c r="C477" s="50" t="str">
        <f>IF(A477="","",IF(variable,IF(A477&lt;MortgageCalculator!$L$6*periods_per_year,start_rate,IF(MortgageCalculator!$L$10&gt;=0,MIN(MortgageCalculator!$L$7,start_rate+MortgageCalculator!$L$10*ROUNDUP((A477-MortgageCalculator!$L$6*periods_per_year)/MortgageCalculator!$L$9,0)),MAX(MortgageCalculator!$L$8,start_rate+MortgageCalculator!$L$10*ROUNDUP((A477-MortgageCalculator!$L$6*periods_per_year)/MortgageCalculator!$L$9,0)))),start_rate))</f>
        <v/>
      </c>
      <c r="D477" s="51" t="str">
        <f t="shared" si="44"/>
        <v/>
      </c>
      <c r="E477" s="51" t="str">
        <f t="shared" si="45"/>
        <v/>
      </c>
      <c r="F477" s="51" t="str">
        <f t="shared" si="46"/>
        <v/>
      </c>
      <c r="G477" s="51" t="str">
        <f t="shared" si="47"/>
        <v/>
      </c>
    </row>
    <row r="478" spans="1:7" x14ac:dyDescent="0.2">
      <c r="A478" s="48" t="str">
        <f t="shared" si="42"/>
        <v/>
      </c>
      <c r="B478" s="49" t="str">
        <f t="shared" si="43"/>
        <v/>
      </c>
      <c r="C478" s="50" t="str">
        <f>IF(A478="","",IF(variable,IF(A478&lt;MortgageCalculator!$L$6*periods_per_year,start_rate,IF(MortgageCalculator!$L$10&gt;=0,MIN(MortgageCalculator!$L$7,start_rate+MortgageCalculator!$L$10*ROUNDUP((A478-MortgageCalculator!$L$6*periods_per_year)/MortgageCalculator!$L$9,0)),MAX(MortgageCalculator!$L$8,start_rate+MortgageCalculator!$L$10*ROUNDUP((A478-MortgageCalculator!$L$6*periods_per_year)/MortgageCalculator!$L$9,0)))),start_rate))</f>
        <v/>
      </c>
      <c r="D478" s="51" t="str">
        <f t="shared" si="44"/>
        <v/>
      </c>
      <c r="E478" s="51" t="str">
        <f t="shared" si="45"/>
        <v/>
      </c>
      <c r="F478" s="51" t="str">
        <f t="shared" si="46"/>
        <v/>
      </c>
      <c r="G478" s="51" t="str">
        <f t="shared" si="47"/>
        <v/>
      </c>
    </row>
    <row r="479" spans="1:7" x14ac:dyDescent="0.2">
      <c r="A479" s="48" t="str">
        <f t="shared" si="42"/>
        <v/>
      </c>
      <c r="B479" s="49" t="str">
        <f t="shared" si="43"/>
        <v/>
      </c>
      <c r="C479" s="50" t="str">
        <f>IF(A479="","",IF(variable,IF(A479&lt;MortgageCalculator!$L$6*periods_per_year,start_rate,IF(MortgageCalculator!$L$10&gt;=0,MIN(MortgageCalculator!$L$7,start_rate+MortgageCalculator!$L$10*ROUNDUP((A479-MortgageCalculator!$L$6*periods_per_year)/MortgageCalculator!$L$9,0)),MAX(MortgageCalculator!$L$8,start_rate+MortgageCalculator!$L$10*ROUNDUP((A479-MortgageCalculator!$L$6*periods_per_year)/MortgageCalculator!$L$9,0)))),start_rate))</f>
        <v/>
      </c>
      <c r="D479" s="51" t="str">
        <f t="shared" si="44"/>
        <v/>
      </c>
      <c r="E479" s="51" t="str">
        <f t="shared" si="45"/>
        <v/>
      </c>
      <c r="F479" s="51" t="str">
        <f t="shared" si="46"/>
        <v/>
      </c>
      <c r="G479" s="51" t="str">
        <f t="shared" si="47"/>
        <v/>
      </c>
    </row>
    <row r="480" spans="1:7" x14ac:dyDescent="0.2">
      <c r="A480" s="48" t="str">
        <f t="shared" si="42"/>
        <v/>
      </c>
      <c r="B480" s="49" t="str">
        <f t="shared" si="43"/>
        <v/>
      </c>
      <c r="C480" s="50" t="str">
        <f>IF(A480="","",IF(variable,IF(A480&lt;MortgageCalculator!$L$6*periods_per_year,start_rate,IF(MortgageCalculator!$L$10&gt;=0,MIN(MortgageCalculator!$L$7,start_rate+MortgageCalculator!$L$10*ROUNDUP((A480-MortgageCalculator!$L$6*periods_per_year)/MortgageCalculator!$L$9,0)),MAX(MortgageCalculator!$L$8,start_rate+MortgageCalculator!$L$10*ROUNDUP((A480-MortgageCalculator!$L$6*periods_per_year)/MortgageCalculator!$L$9,0)))),start_rate))</f>
        <v/>
      </c>
      <c r="D480" s="51" t="str">
        <f t="shared" si="44"/>
        <v/>
      </c>
      <c r="E480" s="51" t="str">
        <f t="shared" si="45"/>
        <v/>
      </c>
      <c r="F480" s="51" t="str">
        <f t="shared" si="46"/>
        <v/>
      </c>
      <c r="G480" s="51" t="str">
        <f t="shared" si="47"/>
        <v/>
      </c>
    </row>
    <row r="481" spans="1:7" x14ac:dyDescent="0.2">
      <c r="A481" s="48" t="str">
        <f t="shared" si="42"/>
        <v/>
      </c>
      <c r="B481" s="49" t="str">
        <f t="shared" si="43"/>
        <v/>
      </c>
      <c r="C481" s="50" t="str">
        <f>IF(A481="","",IF(variable,IF(A481&lt;MortgageCalculator!$L$6*periods_per_year,start_rate,IF(MortgageCalculator!$L$10&gt;=0,MIN(MortgageCalculator!$L$7,start_rate+MortgageCalculator!$L$10*ROUNDUP((A481-MortgageCalculator!$L$6*periods_per_year)/MortgageCalculator!$L$9,0)),MAX(MortgageCalculator!$L$8,start_rate+MortgageCalculator!$L$10*ROUNDUP((A481-MortgageCalculator!$L$6*periods_per_year)/MortgageCalculator!$L$9,0)))),start_rate))</f>
        <v/>
      </c>
      <c r="D481" s="51" t="str">
        <f t="shared" si="44"/>
        <v/>
      </c>
      <c r="E481" s="51" t="str">
        <f t="shared" si="45"/>
        <v/>
      </c>
      <c r="F481" s="51" t="str">
        <f t="shared" si="46"/>
        <v/>
      </c>
      <c r="G481" s="51" t="str">
        <f t="shared" si="47"/>
        <v/>
      </c>
    </row>
    <row r="482" spans="1:7" x14ac:dyDescent="0.2">
      <c r="A482" s="48" t="str">
        <f t="shared" si="42"/>
        <v/>
      </c>
      <c r="B482" s="49" t="str">
        <f t="shared" si="43"/>
        <v/>
      </c>
      <c r="C482" s="50" t="str">
        <f>IF(A482="","",IF(variable,IF(A482&lt;MortgageCalculator!$L$6*periods_per_year,start_rate,IF(MortgageCalculator!$L$10&gt;=0,MIN(MortgageCalculator!$L$7,start_rate+MortgageCalculator!$L$10*ROUNDUP((A482-MortgageCalculator!$L$6*periods_per_year)/MortgageCalculator!$L$9,0)),MAX(MortgageCalculator!$L$8,start_rate+MortgageCalculator!$L$10*ROUNDUP((A482-MortgageCalculator!$L$6*periods_per_year)/MortgageCalculator!$L$9,0)))),start_rate))</f>
        <v/>
      </c>
      <c r="D482" s="51" t="str">
        <f t="shared" si="44"/>
        <v/>
      </c>
      <c r="E482" s="51" t="str">
        <f t="shared" si="45"/>
        <v/>
      </c>
      <c r="F482" s="51" t="str">
        <f t="shared" si="46"/>
        <v/>
      </c>
      <c r="G482" s="51" t="str">
        <f t="shared" si="47"/>
        <v/>
      </c>
    </row>
    <row r="483" spans="1:7" x14ac:dyDescent="0.2">
      <c r="A483" s="48" t="str">
        <f t="shared" si="42"/>
        <v/>
      </c>
      <c r="B483" s="49" t="str">
        <f t="shared" si="43"/>
        <v/>
      </c>
      <c r="C483" s="50" t="str">
        <f>IF(A483="","",IF(variable,IF(A483&lt;MortgageCalculator!$L$6*periods_per_year,start_rate,IF(MortgageCalculator!$L$10&gt;=0,MIN(MortgageCalculator!$L$7,start_rate+MortgageCalculator!$L$10*ROUNDUP((A483-MortgageCalculator!$L$6*periods_per_year)/MortgageCalculator!$L$9,0)),MAX(MortgageCalculator!$L$8,start_rate+MortgageCalculator!$L$10*ROUNDUP((A483-MortgageCalculator!$L$6*periods_per_year)/MortgageCalculator!$L$9,0)))),start_rate))</f>
        <v/>
      </c>
      <c r="D483" s="51" t="str">
        <f t="shared" si="44"/>
        <v/>
      </c>
      <c r="E483" s="51" t="str">
        <f t="shared" si="45"/>
        <v/>
      </c>
      <c r="F483" s="51" t="str">
        <f t="shared" si="46"/>
        <v/>
      </c>
      <c r="G483" s="51" t="str">
        <f t="shared" si="47"/>
        <v/>
      </c>
    </row>
    <row r="484" spans="1:7" x14ac:dyDescent="0.2">
      <c r="A484" s="48" t="str">
        <f t="shared" si="42"/>
        <v/>
      </c>
      <c r="B484" s="49" t="str">
        <f t="shared" si="43"/>
        <v/>
      </c>
      <c r="C484" s="50" t="str">
        <f>IF(A484="","",IF(variable,IF(A484&lt;MortgageCalculator!$L$6*periods_per_year,start_rate,IF(MortgageCalculator!$L$10&gt;=0,MIN(MortgageCalculator!$L$7,start_rate+MortgageCalculator!$L$10*ROUNDUP((A484-MortgageCalculator!$L$6*periods_per_year)/MortgageCalculator!$L$9,0)),MAX(MortgageCalculator!$L$8,start_rate+MortgageCalculator!$L$10*ROUNDUP((A484-MortgageCalculator!$L$6*periods_per_year)/MortgageCalculator!$L$9,0)))),start_rate))</f>
        <v/>
      </c>
      <c r="D484" s="51" t="str">
        <f t="shared" si="44"/>
        <v/>
      </c>
      <c r="E484" s="51" t="str">
        <f t="shared" si="45"/>
        <v/>
      </c>
      <c r="F484" s="51" t="str">
        <f t="shared" si="46"/>
        <v/>
      </c>
      <c r="G484" s="51" t="str">
        <f t="shared" si="47"/>
        <v/>
      </c>
    </row>
    <row r="485" spans="1:7" x14ac:dyDescent="0.2">
      <c r="A485" s="48" t="str">
        <f t="shared" si="42"/>
        <v/>
      </c>
      <c r="B485" s="49" t="str">
        <f t="shared" si="43"/>
        <v/>
      </c>
      <c r="C485" s="50" t="str">
        <f>IF(A485="","",IF(variable,IF(A485&lt;MortgageCalculator!$L$6*periods_per_year,start_rate,IF(MortgageCalculator!$L$10&gt;=0,MIN(MortgageCalculator!$L$7,start_rate+MortgageCalculator!$L$10*ROUNDUP((A485-MortgageCalculator!$L$6*periods_per_year)/MortgageCalculator!$L$9,0)),MAX(MortgageCalculator!$L$8,start_rate+MortgageCalculator!$L$10*ROUNDUP((A485-MortgageCalculator!$L$6*periods_per_year)/MortgageCalculator!$L$9,0)))),start_rate))</f>
        <v/>
      </c>
      <c r="D485" s="51" t="str">
        <f t="shared" si="44"/>
        <v/>
      </c>
      <c r="E485" s="51" t="str">
        <f t="shared" si="45"/>
        <v/>
      </c>
      <c r="F485" s="51" t="str">
        <f t="shared" si="46"/>
        <v/>
      </c>
      <c r="G485" s="51" t="str">
        <f t="shared" si="47"/>
        <v/>
      </c>
    </row>
    <row r="486" spans="1:7" x14ac:dyDescent="0.2">
      <c r="A486" s="48" t="str">
        <f t="shared" si="42"/>
        <v/>
      </c>
      <c r="B486" s="49" t="str">
        <f t="shared" si="43"/>
        <v/>
      </c>
      <c r="C486" s="50" t="str">
        <f>IF(A486="","",IF(variable,IF(A486&lt;MortgageCalculator!$L$6*periods_per_year,start_rate,IF(MortgageCalculator!$L$10&gt;=0,MIN(MortgageCalculator!$L$7,start_rate+MortgageCalculator!$L$10*ROUNDUP((A486-MortgageCalculator!$L$6*periods_per_year)/MortgageCalculator!$L$9,0)),MAX(MortgageCalculator!$L$8,start_rate+MortgageCalculator!$L$10*ROUNDUP((A486-MortgageCalculator!$L$6*periods_per_year)/MortgageCalculator!$L$9,0)))),start_rate))</f>
        <v/>
      </c>
      <c r="D486" s="51" t="str">
        <f t="shared" si="44"/>
        <v/>
      </c>
      <c r="E486" s="51" t="str">
        <f t="shared" si="45"/>
        <v/>
      </c>
      <c r="F486" s="51" t="str">
        <f t="shared" si="46"/>
        <v/>
      </c>
      <c r="G486" s="51" t="str">
        <f t="shared" si="47"/>
        <v/>
      </c>
    </row>
    <row r="487" spans="1:7" x14ac:dyDescent="0.2">
      <c r="A487" s="48" t="str">
        <f t="shared" si="42"/>
        <v/>
      </c>
      <c r="B487" s="49" t="str">
        <f t="shared" si="43"/>
        <v/>
      </c>
      <c r="C487" s="50" t="str">
        <f>IF(A487="","",IF(variable,IF(A487&lt;MortgageCalculator!$L$6*periods_per_year,start_rate,IF(MortgageCalculator!$L$10&gt;=0,MIN(MortgageCalculator!$L$7,start_rate+MortgageCalculator!$L$10*ROUNDUP((A487-MortgageCalculator!$L$6*periods_per_year)/MortgageCalculator!$L$9,0)),MAX(MortgageCalculator!$L$8,start_rate+MortgageCalculator!$L$10*ROUNDUP((A487-MortgageCalculator!$L$6*periods_per_year)/MortgageCalculator!$L$9,0)))),start_rate))</f>
        <v/>
      </c>
      <c r="D487" s="51" t="str">
        <f t="shared" si="44"/>
        <v/>
      </c>
      <c r="E487" s="51" t="str">
        <f t="shared" si="45"/>
        <v/>
      </c>
      <c r="F487" s="51" t="str">
        <f t="shared" si="46"/>
        <v/>
      </c>
      <c r="G487" s="51" t="str">
        <f t="shared" si="47"/>
        <v/>
      </c>
    </row>
    <row r="488" spans="1:7" x14ac:dyDescent="0.2">
      <c r="A488" s="48" t="str">
        <f t="shared" si="42"/>
        <v/>
      </c>
      <c r="B488" s="49" t="str">
        <f t="shared" si="43"/>
        <v/>
      </c>
      <c r="C488" s="50" t="str">
        <f>IF(A488="","",IF(variable,IF(A488&lt;MortgageCalculator!$L$6*periods_per_year,start_rate,IF(MortgageCalculator!$L$10&gt;=0,MIN(MortgageCalculator!$L$7,start_rate+MortgageCalculator!$L$10*ROUNDUP((A488-MortgageCalculator!$L$6*periods_per_year)/MortgageCalculator!$L$9,0)),MAX(MortgageCalculator!$L$8,start_rate+MortgageCalculator!$L$10*ROUNDUP((A488-MortgageCalculator!$L$6*periods_per_year)/MortgageCalculator!$L$9,0)))),start_rate))</f>
        <v/>
      </c>
      <c r="D488" s="51" t="str">
        <f t="shared" si="44"/>
        <v/>
      </c>
      <c r="E488" s="51" t="str">
        <f t="shared" si="45"/>
        <v/>
      </c>
      <c r="F488" s="51" t="str">
        <f t="shared" si="46"/>
        <v/>
      </c>
      <c r="G488" s="51" t="str">
        <f t="shared" si="47"/>
        <v/>
      </c>
    </row>
    <row r="489" spans="1:7" x14ac:dyDescent="0.2">
      <c r="A489" s="48" t="str">
        <f t="shared" si="42"/>
        <v/>
      </c>
      <c r="B489" s="49" t="str">
        <f t="shared" si="43"/>
        <v/>
      </c>
      <c r="C489" s="50" t="str">
        <f>IF(A489="","",IF(variable,IF(A489&lt;MortgageCalculator!$L$6*periods_per_year,start_rate,IF(MortgageCalculator!$L$10&gt;=0,MIN(MortgageCalculator!$L$7,start_rate+MortgageCalculator!$L$10*ROUNDUP((A489-MortgageCalculator!$L$6*periods_per_year)/MortgageCalculator!$L$9,0)),MAX(MortgageCalculator!$L$8,start_rate+MortgageCalculator!$L$10*ROUNDUP((A489-MortgageCalculator!$L$6*periods_per_year)/MortgageCalculator!$L$9,0)))),start_rate))</f>
        <v/>
      </c>
      <c r="D489" s="51" t="str">
        <f t="shared" si="44"/>
        <v/>
      </c>
      <c r="E489" s="51" t="str">
        <f t="shared" si="45"/>
        <v/>
      </c>
      <c r="F489" s="51" t="str">
        <f t="shared" si="46"/>
        <v/>
      </c>
      <c r="G489" s="51" t="str">
        <f t="shared" si="47"/>
        <v/>
      </c>
    </row>
    <row r="490" spans="1:7" x14ac:dyDescent="0.2">
      <c r="A490" s="48" t="str">
        <f t="shared" si="42"/>
        <v/>
      </c>
      <c r="B490" s="49" t="str">
        <f t="shared" si="43"/>
        <v/>
      </c>
      <c r="C490" s="50" t="str">
        <f>IF(A490="","",IF(variable,IF(A490&lt;MortgageCalculator!$L$6*periods_per_year,start_rate,IF(MortgageCalculator!$L$10&gt;=0,MIN(MortgageCalculator!$L$7,start_rate+MortgageCalculator!$L$10*ROUNDUP((A490-MortgageCalculator!$L$6*periods_per_year)/MortgageCalculator!$L$9,0)),MAX(MortgageCalculator!$L$8,start_rate+MortgageCalculator!$L$10*ROUNDUP((A490-MortgageCalculator!$L$6*periods_per_year)/MortgageCalculator!$L$9,0)))),start_rate))</f>
        <v/>
      </c>
      <c r="D490" s="51" t="str">
        <f t="shared" si="44"/>
        <v/>
      </c>
      <c r="E490" s="51" t="str">
        <f t="shared" si="45"/>
        <v/>
      </c>
      <c r="F490" s="51" t="str">
        <f t="shared" si="46"/>
        <v/>
      </c>
      <c r="G490" s="51" t="str">
        <f t="shared" si="47"/>
        <v/>
      </c>
    </row>
    <row r="491" spans="1:7" x14ac:dyDescent="0.2">
      <c r="A491" s="48" t="str">
        <f t="shared" si="42"/>
        <v/>
      </c>
      <c r="B491" s="49" t="str">
        <f t="shared" si="43"/>
        <v/>
      </c>
      <c r="C491" s="50" t="str">
        <f>IF(A491="","",IF(variable,IF(A491&lt;MortgageCalculator!$L$6*periods_per_year,start_rate,IF(MortgageCalculator!$L$10&gt;=0,MIN(MortgageCalculator!$L$7,start_rate+MortgageCalculator!$L$10*ROUNDUP((A491-MortgageCalculator!$L$6*periods_per_year)/MortgageCalculator!$L$9,0)),MAX(MortgageCalculator!$L$8,start_rate+MortgageCalculator!$L$10*ROUNDUP((A491-MortgageCalculator!$L$6*periods_per_year)/MortgageCalculator!$L$9,0)))),start_rate))</f>
        <v/>
      </c>
      <c r="D491" s="51" t="str">
        <f t="shared" si="44"/>
        <v/>
      </c>
      <c r="E491" s="51" t="str">
        <f t="shared" si="45"/>
        <v/>
      </c>
      <c r="F491" s="51" t="str">
        <f t="shared" si="46"/>
        <v/>
      </c>
      <c r="G491" s="51" t="str">
        <f t="shared" si="47"/>
        <v/>
      </c>
    </row>
    <row r="492" spans="1:7" x14ac:dyDescent="0.2">
      <c r="A492" s="48" t="str">
        <f t="shared" si="42"/>
        <v/>
      </c>
      <c r="B492" s="49" t="str">
        <f t="shared" si="43"/>
        <v/>
      </c>
      <c r="C492" s="50" t="str">
        <f>IF(A492="","",IF(variable,IF(A492&lt;MortgageCalculator!$L$6*periods_per_year,start_rate,IF(MortgageCalculator!$L$10&gt;=0,MIN(MortgageCalculator!$L$7,start_rate+MortgageCalculator!$L$10*ROUNDUP((A492-MortgageCalculator!$L$6*periods_per_year)/MortgageCalculator!$L$9,0)),MAX(MortgageCalculator!$L$8,start_rate+MortgageCalculator!$L$10*ROUNDUP((A492-MortgageCalculator!$L$6*periods_per_year)/MortgageCalculator!$L$9,0)))),start_rate))</f>
        <v/>
      </c>
      <c r="D492" s="51" t="str">
        <f t="shared" si="44"/>
        <v/>
      </c>
      <c r="E492" s="51" t="str">
        <f t="shared" si="45"/>
        <v/>
      </c>
      <c r="F492" s="51" t="str">
        <f t="shared" si="46"/>
        <v/>
      </c>
      <c r="G492" s="51" t="str">
        <f t="shared" si="47"/>
        <v/>
      </c>
    </row>
    <row r="493" spans="1:7" x14ac:dyDescent="0.2">
      <c r="A493" s="48" t="str">
        <f t="shared" si="42"/>
        <v/>
      </c>
      <c r="B493" s="49" t="str">
        <f t="shared" si="43"/>
        <v/>
      </c>
      <c r="C493" s="50" t="str">
        <f>IF(A493="","",IF(variable,IF(A493&lt;MortgageCalculator!$L$6*periods_per_year,start_rate,IF(MortgageCalculator!$L$10&gt;=0,MIN(MortgageCalculator!$L$7,start_rate+MortgageCalculator!$L$10*ROUNDUP((A493-MortgageCalculator!$L$6*periods_per_year)/MortgageCalculator!$L$9,0)),MAX(MortgageCalculator!$L$8,start_rate+MortgageCalculator!$L$10*ROUNDUP((A493-MortgageCalculator!$L$6*periods_per_year)/MortgageCalculator!$L$9,0)))),start_rate))</f>
        <v/>
      </c>
      <c r="D493" s="51" t="str">
        <f t="shared" si="44"/>
        <v/>
      </c>
      <c r="E493" s="51" t="str">
        <f t="shared" si="45"/>
        <v/>
      </c>
      <c r="F493" s="51" t="str">
        <f t="shared" si="46"/>
        <v/>
      </c>
      <c r="G493" s="51" t="str">
        <f t="shared" si="47"/>
        <v/>
      </c>
    </row>
    <row r="494" spans="1:7" x14ac:dyDescent="0.2">
      <c r="A494" s="48" t="str">
        <f t="shared" si="42"/>
        <v/>
      </c>
      <c r="B494" s="49" t="str">
        <f t="shared" si="43"/>
        <v/>
      </c>
      <c r="C494" s="50" t="str">
        <f>IF(A494="","",IF(variable,IF(A494&lt;MortgageCalculator!$L$6*periods_per_year,start_rate,IF(MortgageCalculator!$L$10&gt;=0,MIN(MortgageCalculator!$L$7,start_rate+MortgageCalculator!$L$10*ROUNDUP((A494-MortgageCalculator!$L$6*periods_per_year)/MortgageCalculator!$L$9,0)),MAX(MortgageCalculator!$L$8,start_rate+MortgageCalculator!$L$10*ROUNDUP((A494-MortgageCalculator!$L$6*periods_per_year)/MortgageCalculator!$L$9,0)))),start_rate))</f>
        <v/>
      </c>
      <c r="D494" s="51" t="str">
        <f t="shared" si="44"/>
        <v/>
      </c>
      <c r="E494" s="51" t="str">
        <f t="shared" si="45"/>
        <v/>
      </c>
      <c r="F494" s="51" t="str">
        <f t="shared" si="46"/>
        <v/>
      </c>
      <c r="G494" s="51" t="str">
        <f t="shared" si="47"/>
        <v/>
      </c>
    </row>
    <row r="495" spans="1:7" x14ac:dyDescent="0.2">
      <c r="A495" s="48" t="str">
        <f t="shared" si="42"/>
        <v/>
      </c>
      <c r="B495" s="49" t="str">
        <f t="shared" si="43"/>
        <v/>
      </c>
      <c r="C495" s="50" t="str">
        <f>IF(A495="","",IF(variable,IF(A495&lt;MortgageCalculator!$L$6*periods_per_year,start_rate,IF(MortgageCalculator!$L$10&gt;=0,MIN(MortgageCalculator!$L$7,start_rate+MortgageCalculator!$L$10*ROUNDUP((A495-MortgageCalculator!$L$6*periods_per_year)/MortgageCalculator!$L$9,0)),MAX(MortgageCalculator!$L$8,start_rate+MortgageCalculator!$L$10*ROUNDUP((A495-MortgageCalculator!$L$6*periods_per_year)/MortgageCalculator!$L$9,0)))),start_rate))</f>
        <v/>
      </c>
      <c r="D495" s="51" t="str">
        <f t="shared" si="44"/>
        <v/>
      </c>
      <c r="E495" s="51" t="str">
        <f t="shared" si="45"/>
        <v/>
      </c>
      <c r="F495" s="51" t="str">
        <f t="shared" si="46"/>
        <v/>
      </c>
      <c r="G495" s="51" t="str">
        <f t="shared" si="47"/>
        <v/>
      </c>
    </row>
    <row r="496" spans="1:7" x14ac:dyDescent="0.2">
      <c r="A496" s="48" t="str">
        <f t="shared" si="42"/>
        <v/>
      </c>
      <c r="B496" s="49" t="str">
        <f t="shared" si="43"/>
        <v/>
      </c>
      <c r="C496" s="50" t="str">
        <f>IF(A496="","",IF(variable,IF(A496&lt;MortgageCalculator!$L$6*periods_per_year,start_rate,IF(MortgageCalculator!$L$10&gt;=0,MIN(MortgageCalculator!$L$7,start_rate+MortgageCalculator!$L$10*ROUNDUP((A496-MortgageCalculator!$L$6*periods_per_year)/MortgageCalculator!$L$9,0)),MAX(MortgageCalculator!$L$8,start_rate+MortgageCalculator!$L$10*ROUNDUP((A496-MortgageCalculator!$L$6*periods_per_year)/MortgageCalculator!$L$9,0)))),start_rate))</f>
        <v/>
      </c>
      <c r="D496" s="51" t="str">
        <f t="shared" si="44"/>
        <v/>
      </c>
      <c r="E496" s="51" t="str">
        <f t="shared" si="45"/>
        <v/>
      </c>
      <c r="F496" s="51" t="str">
        <f t="shared" si="46"/>
        <v/>
      </c>
      <c r="G496" s="51" t="str">
        <f t="shared" si="47"/>
        <v/>
      </c>
    </row>
    <row r="497" spans="1:7" x14ac:dyDescent="0.2">
      <c r="A497" s="48" t="str">
        <f t="shared" si="42"/>
        <v/>
      </c>
      <c r="B497" s="49" t="str">
        <f t="shared" si="43"/>
        <v/>
      </c>
      <c r="C497" s="50" t="str">
        <f>IF(A497="","",IF(variable,IF(A497&lt;MortgageCalculator!$L$6*periods_per_year,start_rate,IF(MortgageCalculator!$L$10&gt;=0,MIN(MortgageCalculator!$L$7,start_rate+MortgageCalculator!$L$10*ROUNDUP((A497-MortgageCalculator!$L$6*periods_per_year)/MortgageCalculator!$L$9,0)),MAX(MortgageCalculator!$L$8,start_rate+MortgageCalculator!$L$10*ROUNDUP((A497-MortgageCalculator!$L$6*periods_per_year)/MortgageCalculator!$L$9,0)))),start_rate))</f>
        <v/>
      </c>
      <c r="D497" s="51" t="str">
        <f t="shared" si="44"/>
        <v/>
      </c>
      <c r="E497" s="51" t="str">
        <f t="shared" si="45"/>
        <v/>
      </c>
      <c r="F497" s="51" t="str">
        <f t="shared" si="46"/>
        <v/>
      </c>
      <c r="G497" s="51" t="str">
        <f t="shared" si="47"/>
        <v/>
      </c>
    </row>
    <row r="498" spans="1:7" x14ac:dyDescent="0.2">
      <c r="A498" s="48" t="str">
        <f t="shared" si="42"/>
        <v/>
      </c>
      <c r="B498" s="49" t="str">
        <f t="shared" si="43"/>
        <v/>
      </c>
      <c r="C498" s="50" t="str">
        <f>IF(A498="","",IF(variable,IF(A498&lt;MortgageCalculator!$L$6*periods_per_year,start_rate,IF(MortgageCalculator!$L$10&gt;=0,MIN(MortgageCalculator!$L$7,start_rate+MortgageCalculator!$L$10*ROUNDUP((A498-MortgageCalculator!$L$6*periods_per_year)/MortgageCalculator!$L$9,0)),MAX(MortgageCalculator!$L$8,start_rate+MortgageCalculator!$L$10*ROUNDUP((A498-MortgageCalculator!$L$6*periods_per_year)/MortgageCalculator!$L$9,0)))),start_rate))</f>
        <v/>
      </c>
      <c r="D498" s="51" t="str">
        <f t="shared" si="44"/>
        <v/>
      </c>
      <c r="E498" s="51" t="str">
        <f t="shared" si="45"/>
        <v/>
      </c>
      <c r="F498" s="51" t="str">
        <f t="shared" si="46"/>
        <v/>
      </c>
      <c r="G498" s="51" t="str">
        <f t="shared" si="47"/>
        <v/>
      </c>
    </row>
    <row r="499" spans="1:7" x14ac:dyDescent="0.2">
      <c r="A499" s="48" t="str">
        <f t="shared" si="42"/>
        <v/>
      </c>
      <c r="B499" s="49" t="str">
        <f t="shared" si="43"/>
        <v/>
      </c>
      <c r="C499" s="50" t="str">
        <f>IF(A499="","",IF(variable,IF(A499&lt;MortgageCalculator!$L$6*periods_per_year,start_rate,IF(MortgageCalculator!$L$10&gt;=0,MIN(MortgageCalculator!$L$7,start_rate+MortgageCalculator!$L$10*ROUNDUP((A499-MortgageCalculator!$L$6*periods_per_year)/MortgageCalculator!$L$9,0)),MAX(MortgageCalculator!$L$8,start_rate+MortgageCalculator!$L$10*ROUNDUP((A499-MortgageCalculator!$L$6*periods_per_year)/MortgageCalculator!$L$9,0)))),start_rate))</f>
        <v/>
      </c>
      <c r="D499" s="51" t="str">
        <f t="shared" si="44"/>
        <v/>
      </c>
      <c r="E499" s="51" t="str">
        <f t="shared" si="45"/>
        <v/>
      </c>
      <c r="F499" s="51" t="str">
        <f t="shared" si="46"/>
        <v/>
      </c>
      <c r="G499" s="51" t="str">
        <f t="shared" si="47"/>
        <v/>
      </c>
    </row>
    <row r="500" spans="1:7" x14ac:dyDescent="0.2">
      <c r="A500" s="48" t="str">
        <f t="shared" si="42"/>
        <v/>
      </c>
      <c r="B500" s="49" t="str">
        <f t="shared" si="43"/>
        <v/>
      </c>
      <c r="C500" s="50" t="str">
        <f>IF(A500="","",IF(variable,IF(A500&lt;MortgageCalculator!$L$6*periods_per_year,start_rate,IF(MortgageCalculator!$L$10&gt;=0,MIN(MortgageCalculator!$L$7,start_rate+MortgageCalculator!$L$10*ROUNDUP((A500-MortgageCalculator!$L$6*periods_per_year)/MortgageCalculator!$L$9,0)),MAX(MortgageCalculator!$L$8,start_rate+MortgageCalculator!$L$10*ROUNDUP((A500-MortgageCalculator!$L$6*periods_per_year)/MortgageCalculator!$L$9,0)))),start_rate))</f>
        <v/>
      </c>
      <c r="D500" s="51" t="str">
        <f t="shared" si="44"/>
        <v/>
      </c>
      <c r="E500" s="51" t="str">
        <f t="shared" si="45"/>
        <v/>
      </c>
      <c r="F500" s="51" t="str">
        <f t="shared" si="46"/>
        <v/>
      </c>
      <c r="G500" s="51" t="str">
        <f t="shared" si="47"/>
        <v/>
      </c>
    </row>
    <row r="501" spans="1:7" x14ac:dyDescent="0.2">
      <c r="A501" s="48" t="str">
        <f t="shared" si="42"/>
        <v/>
      </c>
      <c r="B501" s="49" t="str">
        <f t="shared" si="43"/>
        <v/>
      </c>
      <c r="C501" s="50" t="str">
        <f>IF(A501="","",IF(variable,IF(A501&lt;MortgageCalculator!$L$6*periods_per_year,start_rate,IF(MortgageCalculator!$L$10&gt;=0,MIN(MortgageCalculator!$L$7,start_rate+MortgageCalculator!$L$10*ROUNDUP((A501-MortgageCalculator!$L$6*periods_per_year)/MortgageCalculator!$L$9,0)),MAX(MortgageCalculator!$L$8,start_rate+MortgageCalculator!$L$10*ROUNDUP((A501-MortgageCalculator!$L$6*periods_per_year)/MortgageCalculator!$L$9,0)))),start_rate))</f>
        <v/>
      </c>
      <c r="D501" s="51" t="str">
        <f t="shared" si="44"/>
        <v/>
      </c>
      <c r="E501" s="51" t="str">
        <f t="shared" si="45"/>
        <v/>
      </c>
      <c r="F501" s="51" t="str">
        <f t="shared" si="46"/>
        <v/>
      </c>
      <c r="G501" s="51" t="str">
        <f t="shared" si="47"/>
        <v/>
      </c>
    </row>
    <row r="502" spans="1:7" x14ac:dyDescent="0.2">
      <c r="A502" s="48" t="str">
        <f t="shared" si="42"/>
        <v/>
      </c>
      <c r="B502" s="49" t="str">
        <f t="shared" si="43"/>
        <v/>
      </c>
      <c r="C502" s="50" t="str">
        <f>IF(A502="","",IF(variable,IF(A502&lt;MortgageCalculator!$L$6*periods_per_year,start_rate,IF(MortgageCalculator!$L$10&gt;=0,MIN(MortgageCalculator!$L$7,start_rate+MortgageCalculator!$L$10*ROUNDUP((A502-MortgageCalculator!$L$6*periods_per_year)/MortgageCalculator!$L$9,0)),MAX(MortgageCalculator!$L$8,start_rate+MortgageCalculator!$L$10*ROUNDUP((A502-MortgageCalculator!$L$6*periods_per_year)/MortgageCalculator!$L$9,0)))),start_rate))</f>
        <v/>
      </c>
      <c r="D502" s="51" t="str">
        <f t="shared" si="44"/>
        <v/>
      </c>
      <c r="E502" s="51" t="str">
        <f t="shared" si="45"/>
        <v/>
      </c>
      <c r="F502" s="51" t="str">
        <f t="shared" si="46"/>
        <v/>
      </c>
      <c r="G502" s="51" t="str">
        <f t="shared" si="47"/>
        <v/>
      </c>
    </row>
    <row r="503" spans="1:7" x14ac:dyDescent="0.2">
      <c r="A503" s="48" t="str">
        <f t="shared" si="42"/>
        <v/>
      </c>
      <c r="B503" s="49" t="str">
        <f t="shared" si="43"/>
        <v/>
      </c>
      <c r="C503" s="50" t="str">
        <f>IF(A503="","",IF(variable,IF(A503&lt;MortgageCalculator!$L$6*periods_per_year,start_rate,IF(MortgageCalculator!$L$10&gt;=0,MIN(MortgageCalculator!$L$7,start_rate+MortgageCalculator!$L$10*ROUNDUP((A503-MortgageCalculator!$L$6*periods_per_year)/MortgageCalculator!$L$9,0)),MAX(MortgageCalculator!$L$8,start_rate+MortgageCalculator!$L$10*ROUNDUP((A503-MortgageCalculator!$L$6*periods_per_year)/MortgageCalculator!$L$9,0)))),start_rate))</f>
        <v/>
      </c>
      <c r="D503" s="51" t="str">
        <f t="shared" si="44"/>
        <v/>
      </c>
      <c r="E503" s="51" t="str">
        <f t="shared" si="45"/>
        <v/>
      </c>
      <c r="F503" s="51" t="str">
        <f t="shared" si="46"/>
        <v/>
      </c>
      <c r="G503" s="51" t="str">
        <f t="shared" si="47"/>
        <v/>
      </c>
    </row>
    <row r="504" spans="1:7" x14ac:dyDescent="0.2">
      <c r="A504" s="48" t="str">
        <f t="shared" si="42"/>
        <v/>
      </c>
      <c r="B504" s="49" t="str">
        <f t="shared" si="43"/>
        <v/>
      </c>
      <c r="C504" s="50" t="str">
        <f>IF(A504="","",IF(variable,IF(A504&lt;MortgageCalculator!$L$6*periods_per_year,start_rate,IF(MortgageCalculator!$L$10&gt;=0,MIN(MortgageCalculator!$L$7,start_rate+MortgageCalculator!$L$10*ROUNDUP((A504-MortgageCalculator!$L$6*periods_per_year)/MortgageCalculator!$L$9,0)),MAX(MortgageCalculator!$L$8,start_rate+MortgageCalculator!$L$10*ROUNDUP((A504-MortgageCalculator!$L$6*periods_per_year)/MortgageCalculator!$L$9,0)))),start_rate))</f>
        <v/>
      </c>
      <c r="D504" s="51" t="str">
        <f t="shared" si="44"/>
        <v/>
      </c>
      <c r="E504" s="51" t="str">
        <f t="shared" si="45"/>
        <v/>
      </c>
      <c r="F504" s="51" t="str">
        <f t="shared" si="46"/>
        <v/>
      </c>
      <c r="G504" s="51" t="str">
        <f t="shared" si="47"/>
        <v/>
      </c>
    </row>
    <row r="505" spans="1:7" x14ac:dyDescent="0.2">
      <c r="A505" s="48" t="str">
        <f t="shared" si="42"/>
        <v/>
      </c>
      <c r="B505" s="49" t="str">
        <f t="shared" si="43"/>
        <v/>
      </c>
      <c r="C505" s="50" t="str">
        <f>IF(A505="","",IF(variable,IF(A505&lt;MortgageCalculator!$L$6*periods_per_year,start_rate,IF(MortgageCalculator!$L$10&gt;=0,MIN(MortgageCalculator!$L$7,start_rate+MortgageCalculator!$L$10*ROUNDUP((A505-MortgageCalculator!$L$6*periods_per_year)/MortgageCalculator!$L$9,0)),MAX(MortgageCalculator!$L$8,start_rate+MortgageCalculator!$L$10*ROUNDUP((A505-MortgageCalculator!$L$6*periods_per_year)/MortgageCalculator!$L$9,0)))),start_rate))</f>
        <v/>
      </c>
      <c r="D505" s="51" t="str">
        <f t="shared" si="44"/>
        <v/>
      </c>
      <c r="E505" s="51" t="str">
        <f t="shared" si="45"/>
        <v/>
      </c>
      <c r="F505" s="51" t="str">
        <f t="shared" si="46"/>
        <v/>
      </c>
      <c r="G505" s="51" t="str">
        <f t="shared" si="47"/>
        <v/>
      </c>
    </row>
    <row r="506" spans="1:7" x14ac:dyDescent="0.2">
      <c r="A506" s="48" t="str">
        <f t="shared" si="42"/>
        <v/>
      </c>
      <c r="B506" s="49" t="str">
        <f t="shared" si="43"/>
        <v/>
      </c>
      <c r="C506" s="50" t="str">
        <f>IF(A506="","",IF(variable,IF(A506&lt;MortgageCalculator!$L$6*periods_per_year,start_rate,IF(MortgageCalculator!$L$10&gt;=0,MIN(MortgageCalculator!$L$7,start_rate+MortgageCalculator!$L$10*ROUNDUP((A506-MortgageCalculator!$L$6*periods_per_year)/MortgageCalculator!$L$9,0)),MAX(MortgageCalculator!$L$8,start_rate+MortgageCalculator!$L$10*ROUNDUP((A506-MortgageCalculator!$L$6*periods_per_year)/MortgageCalculator!$L$9,0)))),start_rate))</f>
        <v/>
      </c>
      <c r="D506" s="51" t="str">
        <f t="shared" si="44"/>
        <v/>
      </c>
      <c r="E506" s="51" t="str">
        <f t="shared" si="45"/>
        <v/>
      </c>
      <c r="F506" s="51" t="str">
        <f t="shared" si="46"/>
        <v/>
      </c>
      <c r="G506" s="51" t="str">
        <f t="shared" si="47"/>
        <v/>
      </c>
    </row>
    <row r="507" spans="1:7" x14ac:dyDescent="0.2">
      <c r="A507" s="48" t="str">
        <f t="shared" si="42"/>
        <v/>
      </c>
      <c r="B507" s="49" t="str">
        <f t="shared" si="43"/>
        <v/>
      </c>
      <c r="C507" s="50" t="str">
        <f>IF(A507="","",IF(variable,IF(A507&lt;MortgageCalculator!$L$6*periods_per_year,start_rate,IF(MortgageCalculator!$L$10&gt;=0,MIN(MortgageCalculator!$L$7,start_rate+MortgageCalculator!$L$10*ROUNDUP((A507-MortgageCalculator!$L$6*periods_per_year)/MortgageCalculator!$L$9,0)),MAX(MortgageCalculator!$L$8,start_rate+MortgageCalculator!$L$10*ROUNDUP((A507-MortgageCalculator!$L$6*periods_per_year)/MortgageCalculator!$L$9,0)))),start_rate))</f>
        <v/>
      </c>
      <c r="D507" s="51" t="str">
        <f t="shared" si="44"/>
        <v/>
      </c>
      <c r="E507" s="51" t="str">
        <f t="shared" si="45"/>
        <v/>
      </c>
      <c r="F507" s="51" t="str">
        <f t="shared" si="46"/>
        <v/>
      </c>
      <c r="G507" s="51" t="str">
        <f t="shared" si="47"/>
        <v/>
      </c>
    </row>
    <row r="508" spans="1:7" x14ac:dyDescent="0.2">
      <c r="A508" s="48" t="str">
        <f t="shared" si="42"/>
        <v/>
      </c>
      <c r="B508" s="49" t="str">
        <f t="shared" si="43"/>
        <v/>
      </c>
      <c r="C508" s="50" t="str">
        <f>IF(A508="","",IF(variable,IF(A508&lt;MortgageCalculator!$L$6*periods_per_year,start_rate,IF(MortgageCalculator!$L$10&gt;=0,MIN(MortgageCalculator!$L$7,start_rate+MortgageCalculator!$L$10*ROUNDUP((A508-MortgageCalculator!$L$6*periods_per_year)/MortgageCalculator!$L$9,0)),MAX(MortgageCalculator!$L$8,start_rate+MortgageCalculator!$L$10*ROUNDUP((A508-MortgageCalculator!$L$6*periods_per_year)/MortgageCalculator!$L$9,0)))),start_rate))</f>
        <v/>
      </c>
      <c r="D508" s="51" t="str">
        <f t="shared" si="44"/>
        <v/>
      </c>
      <c r="E508" s="51" t="str">
        <f t="shared" si="45"/>
        <v/>
      </c>
      <c r="F508" s="51" t="str">
        <f t="shared" si="46"/>
        <v/>
      </c>
      <c r="G508" s="51" t="str">
        <f t="shared" si="47"/>
        <v/>
      </c>
    </row>
    <row r="509" spans="1:7" x14ac:dyDescent="0.2">
      <c r="A509" s="48" t="str">
        <f t="shared" si="42"/>
        <v/>
      </c>
      <c r="B509" s="49" t="str">
        <f t="shared" si="43"/>
        <v/>
      </c>
      <c r="C509" s="50" t="str">
        <f>IF(A509="","",IF(variable,IF(A509&lt;MortgageCalculator!$L$6*periods_per_year,start_rate,IF(MortgageCalculator!$L$10&gt;=0,MIN(MortgageCalculator!$L$7,start_rate+MortgageCalculator!$L$10*ROUNDUP((A509-MortgageCalculator!$L$6*periods_per_year)/MortgageCalculator!$L$9,0)),MAX(MortgageCalculator!$L$8,start_rate+MortgageCalculator!$L$10*ROUNDUP((A509-MortgageCalculator!$L$6*periods_per_year)/MortgageCalculator!$L$9,0)))),start_rate))</f>
        <v/>
      </c>
      <c r="D509" s="51" t="str">
        <f t="shared" si="44"/>
        <v/>
      </c>
      <c r="E509" s="51" t="str">
        <f t="shared" si="45"/>
        <v/>
      </c>
      <c r="F509" s="51" t="str">
        <f t="shared" si="46"/>
        <v/>
      </c>
      <c r="G509" s="51" t="str">
        <f t="shared" si="47"/>
        <v/>
      </c>
    </row>
    <row r="510" spans="1:7" x14ac:dyDescent="0.2">
      <c r="A510" s="48" t="str">
        <f t="shared" si="42"/>
        <v/>
      </c>
      <c r="B510" s="49" t="str">
        <f t="shared" si="43"/>
        <v/>
      </c>
      <c r="C510" s="50" t="str">
        <f>IF(A510="","",IF(variable,IF(A510&lt;MortgageCalculator!$L$6*periods_per_year,start_rate,IF(MortgageCalculator!$L$10&gt;=0,MIN(MortgageCalculator!$L$7,start_rate+MortgageCalculator!$L$10*ROUNDUP((A510-MortgageCalculator!$L$6*periods_per_year)/MortgageCalculator!$L$9,0)),MAX(MortgageCalculator!$L$8,start_rate+MortgageCalculator!$L$10*ROUNDUP((A510-MortgageCalculator!$L$6*periods_per_year)/MortgageCalculator!$L$9,0)))),start_rate))</f>
        <v/>
      </c>
      <c r="D510" s="51" t="str">
        <f t="shared" si="44"/>
        <v/>
      </c>
      <c r="E510" s="51" t="str">
        <f t="shared" si="45"/>
        <v/>
      </c>
      <c r="F510" s="51" t="str">
        <f t="shared" si="46"/>
        <v/>
      </c>
      <c r="G510" s="51" t="str">
        <f t="shared" si="47"/>
        <v/>
      </c>
    </row>
    <row r="511" spans="1:7" x14ac:dyDescent="0.2">
      <c r="A511" s="48" t="str">
        <f t="shared" si="42"/>
        <v/>
      </c>
      <c r="B511" s="49" t="str">
        <f t="shared" si="43"/>
        <v/>
      </c>
      <c r="C511" s="50" t="str">
        <f>IF(A511="","",IF(variable,IF(A511&lt;MortgageCalculator!$L$6*periods_per_year,start_rate,IF(MortgageCalculator!$L$10&gt;=0,MIN(MortgageCalculator!$L$7,start_rate+MortgageCalculator!$L$10*ROUNDUP((A511-MortgageCalculator!$L$6*periods_per_year)/MortgageCalculator!$L$9,0)),MAX(MortgageCalculator!$L$8,start_rate+MortgageCalculator!$L$10*ROUNDUP((A511-MortgageCalculator!$L$6*periods_per_year)/MortgageCalculator!$L$9,0)))),start_rate))</f>
        <v/>
      </c>
      <c r="D511" s="51" t="str">
        <f t="shared" si="44"/>
        <v/>
      </c>
      <c r="E511" s="51" t="str">
        <f t="shared" si="45"/>
        <v/>
      </c>
      <c r="F511" s="51" t="str">
        <f t="shared" si="46"/>
        <v/>
      </c>
      <c r="G511" s="51" t="str">
        <f t="shared" si="47"/>
        <v/>
      </c>
    </row>
    <row r="512" spans="1:7" x14ac:dyDescent="0.2">
      <c r="A512" s="48" t="str">
        <f t="shared" si="42"/>
        <v/>
      </c>
      <c r="B512" s="49" t="str">
        <f t="shared" si="43"/>
        <v/>
      </c>
      <c r="C512" s="50" t="str">
        <f>IF(A512="","",IF(variable,IF(A512&lt;MortgageCalculator!$L$6*periods_per_year,start_rate,IF(MortgageCalculator!$L$10&gt;=0,MIN(MortgageCalculator!$L$7,start_rate+MortgageCalculator!$L$10*ROUNDUP((A512-MortgageCalculator!$L$6*periods_per_year)/MortgageCalculator!$L$9,0)),MAX(MortgageCalculator!$L$8,start_rate+MortgageCalculator!$L$10*ROUNDUP((A512-MortgageCalculator!$L$6*periods_per_year)/MortgageCalculator!$L$9,0)))),start_rate))</f>
        <v/>
      </c>
      <c r="D512" s="51" t="str">
        <f t="shared" si="44"/>
        <v/>
      </c>
      <c r="E512" s="51" t="str">
        <f t="shared" si="45"/>
        <v/>
      </c>
      <c r="F512" s="51" t="str">
        <f t="shared" si="46"/>
        <v/>
      </c>
      <c r="G512" s="51" t="str">
        <f t="shared" si="47"/>
        <v/>
      </c>
    </row>
    <row r="513" spans="1:7" x14ac:dyDescent="0.2">
      <c r="A513" s="48" t="str">
        <f t="shared" si="42"/>
        <v/>
      </c>
      <c r="B513" s="49" t="str">
        <f t="shared" si="43"/>
        <v/>
      </c>
      <c r="C513" s="50" t="str">
        <f>IF(A513="","",IF(variable,IF(A513&lt;MortgageCalculator!$L$6*periods_per_year,start_rate,IF(MortgageCalculator!$L$10&gt;=0,MIN(MortgageCalculator!$L$7,start_rate+MortgageCalculator!$L$10*ROUNDUP((A513-MortgageCalculator!$L$6*periods_per_year)/MortgageCalculator!$L$9,0)),MAX(MortgageCalculator!$L$8,start_rate+MortgageCalculator!$L$10*ROUNDUP((A513-MortgageCalculator!$L$6*periods_per_year)/MortgageCalculator!$L$9,0)))),start_rate))</f>
        <v/>
      </c>
      <c r="D513" s="51" t="str">
        <f t="shared" si="44"/>
        <v/>
      </c>
      <c r="E513" s="51" t="str">
        <f t="shared" si="45"/>
        <v/>
      </c>
      <c r="F513" s="51" t="str">
        <f t="shared" si="46"/>
        <v/>
      </c>
      <c r="G513" s="51" t="str">
        <f t="shared" si="47"/>
        <v/>
      </c>
    </row>
    <row r="514" spans="1:7" x14ac:dyDescent="0.2">
      <c r="A514" s="48" t="str">
        <f t="shared" si="42"/>
        <v/>
      </c>
      <c r="B514" s="49" t="str">
        <f t="shared" si="43"/>
        <v/>
      </c>
      <c r="C514" s="50" t="str">
        <f>IF(A514="","",IF(variable,IF(A514&lt;MortgageCalculator!$L$6*periods_per_year,start_rate,IF(MortgageCalculator!$L$10&gt;=0,MIN(MortgageCalculator!$L$7,start_rate+MortgageCalculator!$L$10*ROUNDUP((A514-MortgageCalculator!$L$6*periods_per_year)/MortgageCalculator!$L$9,0)),MAX(MortgageCalculator!$L$8,start_rate+MortgageCalculator!$L$10*ROUNDUP((A514-MortgageCalculator!$L$6*periods_per_year)/MortgageCalculator!$L$9,0)))),start_rate))</f>
        <v/>
      </c>
      <c r="D514" s="51" t="str">
        <f t="shared" si="44"/>
        <v/>
      </c>
      <c r="E514" s="51" t="str">
        <f t="shared" si="45"/>
        <v/>
      </c>
      <c r="F514" s="51" t="str">
        <f t="shared" si="46"/>
        <v/>
      </c>
      <c r="G514" s="51" t="str">
        <f t="shared" si="47"/>
        <v/>
      </c>
    </row>
    <row r="515" spans="1:7" x14ac:dyDescent="0.2">
      <c r="A515" s="48" t="str">
        <f t="shared" si="42"/>
        <v/>
      </c>
      <c r="B515" s="49" t="str">
        <f t="shared" si="43"/>
        <v/>
      </c>
      <c r="C515" s="50" t="str">
        <f>IF(A515="","",IF(variable,IF(A515&lt;MortgageCalculator!$L$6*periods_per_year,start_rate,IF(MortgageCalculator!$L$10&gt;=0,MIN(MortgageCalculator!$L$7,start_rate+MortgageCalculator!$L$10*ROUNDUP((A515-MortgageCalculator!$L$6*periods_per_year)/MortgageCalculator!$L$9,0)),MAX(MortgageCalculator!$L$8,start_rate+MortgageCalculator!$L$10*ROUNDUP((A515-MortgageCalculator!$L$6*periods_per_year)/MortgageCalculator!$L$9,0)))),start_rate))</f>
        <v/>
      </c>
      <c r="D515" s="51" t="str">
        <f t="shared" si="44"/>
        <v/>
      </c>
      <c r="E515" s="51" t="str">
        <f t="shared" si="45"/>
        <v/>
      </c>
      <c r="F515" s="51" t="str">
        <f t="shared" si="46"/>
        <v/>
      </c>
      <c r="G515" s="51" t="str">
        <f t="shared" si="47"/>
        <v/>
      </c>
    </row>
    <row r="516" spans="1:7" x14ac:dyDescent="0.2">
      <c r="A516" s="48" t="str">
        <f t="shared" ref="A516:A579" si="48">IF(G515="","",IF(OR(A515&gt;=nper,ROUND(G515,2)&lt;=0),"",A515+1))</f>
        <v/>
      </c>
      <c r="B516" s="49" t="str">
        <f t="shared" ref="B516:B579" si="49">IF(A516="","",IF(OR(periods_per_year=26,periods_per_year=52),IF(periods_per_year=26,IF(A516=1,fpdate,B515+14),IF(periods_per_year=52,IF(A516=1,fpdate,B515+7),"n/a")),IF(periods_per_year=24,DATE(YEAR(fpdate),MONTH(fpdate)+(A516-1)/2+IF(AND(DAY(fpdate)&gt;=15,MOD(A516,2)=0),1,0),IF(MOD(A516,2)=0,IF(DAY(fpdate)&gt;=15,DAY(fpdate)-14,DAY(fpdate)+14),DAY(fpdate))),IF(DAY(DATE(YEAR(fpdate),MONTH(fpdate)+A516-1,DAY(fpdate)))&lt;&gt;DAY(fpdate),DATE(YEAR(fpdate),MONTH(fpdate)+A516,0),DATE(YEAR(fpdate),MONTH(fpdate)+A516-1,DAY(fpdate))))))</f>
        <v/>
      </c>
      <c r="C516" s="50" t="str">
        <f>IF(A516="","",IF(variable,IF(A516&lt;MortgageCalculator!$L$6*periods_per_year,start_rate,IF(MortgageCalculator!$L$10&gt;=0,MIN(MortgageCalculator!$L$7,start_rate+MortgageCalculator!$L$10*ROUNDUP((A516-MortgageCalculator!$L$6*periods_per_year)/MortgageCalculator!$L$9,0)),MAX(MortgageCalculator!$L$8,start_rate+MortgageCalculator!$L$10*ROUNDUP((A516-MortgageCalculator!$L$6*periods_per_year)/MortgageCalculator!$L$9,0)))),start_rate))</f>
        <v/>
      </c>
      <c r="D516" s="51" t="str">
        <f t="shared" ref="D516:D579" si="50">IF(A516="","",ROUND((((1+C516/CP)^(CP/periods_per_year))-1)*G515,2))</f>
        <v/>
      </c>
      <c r="E516" s="51" t="str">
        <f t="shared" ref="E516:E579" si="51">IF(A516="","",IF(A516=nper,G515+D516,MIN(G515+D516,IF(C516=C515,E515,ROUND(-PMT(((1+C516/CP)^(CP/periods_per_year))-1,nper-A516+1,G515),2)))))</f>
        <v/>
      </c>
      <c r="F516" s="51" t="str">
        <f t="shared" ref="F516:F579" si="52">IF(A516="","",E516-D516)</f>
        <v/>
      </c>
      <c r="G516" s="51" t="str">
        <f t="shared" ref="G516:G579" si="53">IF(A516="","",G515-F516)</f>
        <v/>
      </c>
    </row>
    <row r="517" spans="1:7" x14ac:dyDescent="0.2">
      <c r="A517" s="48" t="str">
        <f t="shared" si="48"/>
        <v/>
      </c>
      <c r="B517" s="49" t="str">
        <f t="shared" si="49"/>
        <v/>
      </c>
      <c r="C517" s="50" t="str">
        <f>IF(A517="","",IF(variable,IF(A517&lt;MortgageCalculator!$L$6*periods_per_year,start_rate,IF(MortgageCalculator!$L$10&gt;=0,MIN(MortgageCalculator!$L$7,start_rate+MortgageCalculator!$L$10*ROUNDUP((A517-MortgageCalculator!$L$6*periods_per_year)/MortgageCalculator!$L$9,0)),MAX(MortgageCalculator!$L$8,start_rate+MortgageCalculator!$L$10*ROUNDUP((A517-MortgageCalculator!$L$6*periods_per_year)/MortgageCalculator!$L$9,0)))),start_rate))</f>
        <v/>
      </c>
      <c r="D517" s="51" t="str">
        <f t="shared" si="50"/>
        <v/>
      </c>
      <c r="E517" s="51" t="str">
        <f t="shared" si="51"/>
        <v/>
      </c>
      <c r="F517" s="51" t="str">
        <f t="shared" si="52"/>
        <v/>
      </c>
      <c r="G517" s="51" t="str">
        <f t="shared" si="53"/>
        <v/>
      </c>
    </row>
    <row r="518" spans="1:7" x14ac:dyDescent="0.2">
      <c r="A518" s="48" t="str">
        <f t="shared" si="48"/>
        <v/>
      </c>
      <c r="B518" s="49" t="str">
        <f t="shared" si="49"/>
        <v/>
      </c>
      <c r="C518" s="50" t="str">
        <f>IF(A518="","",IF(variable,IF(A518&lt;MortgageCalculator!$L$6*periods_per_year,start_rate,IF(MortgageCalculator!$L$10&gt;=0,MIN(MortgageCalculator!$L$7,start_rate+MortgageCalculator!$L$10*ROUNDUP((A518-MortgageCalculator!$L$6*periods_per_year)/MortgageCalculator!$L$9,0)),MAX(MortgageCalculator!$L$8,start_rate+MortgageCalculator!$L$10*ROUNDUP((A518-MortgageCalculator!$L$6*periods_per_year)/MortgageCalculator!$L$9,0)))),start_rate))</f>
        <v/>
      </c>
      <c r="D518" s="51" t="str">
        <f t="shared" si="50"/>
        <v/>
      </c>
      <c r="E518" s="51" t="str">
        <f t="shared" si="51"/>
        <v/>
      </c>
      <c r="F518" s="51" t="str">
        <f t="shared" si="52"/>
        <v/>
      </c>
      <c r="G518" s="51" t="str">
        <f t="shared" si="53"/>
        <v/>
      </c>
    </row>
    <row r="519" spans="1:7" x14ac:dyDescent="0.2">
      <c r="A519" s="48" t="str">
        <f t="shared" si="48"/>
        <v/>
      </c>
      <c r="B519" s="49" t="str">
        <f t="shared" si="49"/>
        <v/>
      </c>
      <c r="C519" s="50" t="str">
        <f>IF(A519="","",IF(variable,IF(A519&lt;MortgageCalculator!$L$6*periods_per_year,start_rate,IF(MortgageCalculator!$L$10&gt;=0,MIN(MortgageCalculator!$L$7,start_rate+MortgageCalculator!$L$10*ROUNDUP((A519-MortgageCalculator!$L$6*periods_per_year)/MortgageCalculator!$L$9,0)),MAX(MortgageCalculator!$L$8,start_rate+MortgageCalculator!$L$10*ROUNDUP((A519-MortgageCalculator!$L$6*periods_per_year)/MortgageCalculator!$L$9,0)))),start_rate))</f>
        <v/>
      </c>
      <c r="D519" s="51" t="str">
        <f t="shared" si="50"/>
        <v/>
      </c>
      <c r="E519" s="51" t="str">
        <f t="shared" si="51"/>
        <v/>
      </c>
      <c r="F519" s="51" t="str">
        <f t="shared" si="52"/>
        <v/>
      </c>
      <c r="G519" s="51" t="str">
        <f t="shared" si="53"/>
        <v/>
      </c>
    </row>
    <row r="520" spans="1:7" x14ac:dyDescent="0.2">
      <c r="A520" s="48" t="str">
        <f t="shared" si="48"/>
        <v/>
      </c>
      <c r="B520" s="49" t="str">
        <f t="shared" si="49"/>
        <v/>
      </c>
      <c r="C520" s="50" t="str">
        <f>IF(A520="","",IF(variable,IF(A520&lt;MortgageCalculator!$L$6*periods_per_year,start_rate,IF(MortgageCalculator!$L$10&gt;=0,MIN(MortgageCalculator!$L$7,start_rate+MortgageCalculator!$L$10*ROUNDUP((A520-MortgageCalculator!$L$6*periods_per_year)/MortgageCalculator!$L$9,0)),MAX(MortgageCalculator!$L$8,start_rate+MortgageCalculator!$L$10*ROUNDUP((A520-MortgageCalculator!$L$6*periods_per_year)/MortgageCalculator!$L$9,0)))),start_rate))</f>
        <v/>
      </c>
      <c r="D520" s="51" t="str">
        <f t="shared" si="50"/>
        <v/>
      </c>
      <c r="E520" s="51" t="str">
        <f t="shared" si="51"/>
        <v/>
      </c>
      <c r="F520" s="51" t="str">
        <f t="shared" si="52"/>
        <v/>
      </c>
      <c r="G520" s="51" t="str">
        <f t="shared" si="53"/>
        <v/>
      </c>
    </row>
    <row r="521" spans="1:7" x14ac:dyDescent="0.2">
      <c r="A521" s="48" t="str">
        <f t="shared" si="48"/>
        <v/>
      </c>
      <c r="B521" s="49" t="str">
        <f t="shared" si="49"/>
        <v/>
      </c>
      <c r="C521" s="50" t="str">
        <f>IF(A521="","",IF(variable,IF(A521&lt;MortgageCalculator!$L$6*periods_per_year,start_rate,IF(MortgageCalculator!$L$10&gt;=0,MIN(MortgageCalculator!$L$7,start_rate+MortgageCalculator!$L$10*ROUNDUP((A521-MortgageCalculator!$L$6*periods_per_year)/MortgageCalculator!$L$9,0)),MAX(MortgageCalculator!$L$8,start_rate+MortgageCalculator!$L$10*ROUNDUP((A521-MortgageCalculator!$L$6*periods_per_year)/MortgageCalculator!$L$9,0)))),start_rate))</f>
        <v/>
      </c>
      <c r="D521" s="51" t="str">
        <f t="shared" si="50"/>
        <v/>
      </c>
      <c r="E521" s="51" t="str">
        <f t="shared" si="51"/>
        <v/>
      </c>
      <c r="F521" s="51" t="str">
        <f t="shared" si="52"/>
        <v/>
      </c>
      <c r="G521" s="51" t="str">
        <f t="shared" si="53"/>
        <v/>
      </c>
    </row>
    <row r="522" spans="1:7" x14ac:dyDescent="0.2">
      <c r="A522" s="48" t="str">
        <f t="shared" si="48"/>
        <v/>
      </c>
      <c r="B522" s="49" t="str">
        <f t="shared" si="49"/>
        <v/>
      </c>
      <c r="C522" s="50" t="str">
        <f>IF(A522="","",IF(variable,IF(A522&lt;MortgageCalculator!$L$6*periods_per_year,start_rate,IF(MortgageCalculator!$L$10&gt;=0,MIN(MortgageCalculator!$L$7,start_rate+MortgageCalculator!$L$10*ROUNDUP((A522-MortgageCalculator!$L$6*periods_per_year)/MortgageCalculator!$L$9,0)),MAX(MortgageCalculator!$L$8,start_rate+MortgageCalculator!$L$10*ROUNDUP((A522-MortgageCalculator!$L$6*periods_per_year)/MortgageCalculator!$L$9,0)))),start_rate))</f>
        <v/>
      </c>
      <c r="D522" s="51" t="str">
        <f t="shared" si="50"/>
        <v/>
      </c>
      <c r="E522" s="51" t="str">
        <f t="shared" si="51"/>
        <v/>
      </c>
      <c r="F522" s="51" t="str">
        <f t="shared" si="52"/>
        <v/>
      </c>
      <c r="G522" s="51" t="str">
        <f t="shared" si="53"/>
        <v/>
      </c>
    </row>
    <row r="523" spans="1:7" x14ac:dyDescent="0.2">
      <c r="A523" s="48" t="str">
        <f t="shared" si="48"/>
        <v/>
      </c>
      <c r="B523" s="49" t="str">
        <f t="shared" si="49"/>
        <v/>
      </c>
      <c r="C523" s="50" t="str">
        <f>IF(A523="","",IF(variable,IF(A523&lt;MortgageCalculator!$L$6*periods_per_year,start_rate,IF(MortgageCalculator!$L$10&gt;=0,MIN(MortgageCalculator!$L$7,start_rate+MortgageCalculator!$L$10*ROUNDUP((A523-MortgageCalculator!$L$6*periods_per_year)/MortgageCalculator!$L$9,0)),MAX(MortgageCalculator!$L$8,start_rate+MortgageCalculator!$L$10*ROUNDUP((A523-MortgageCalculator!$L$6*periods_per_year)/MortgageCalculator!$L$9,0)))),start_rate))</f>
        <v/>
      </c>
      <c r="D523" s="51" t="str">
        <f t="shared" si="50"/>
        <v/>
      </c>
      <c r="E523" s="51" t="str">
        <f t="shared" si="51"/>
        <v/>
      </c>
      <c r="F523" s="51" t="str">
        <f t="shared" si="52"/>
        <v/>
      </c>
      <c r="G523" s="51" t="str">
        <f t="shared" si="53"/>
        <v/>
      </c>
    </row>
    <row r="524" spans="1:7" x14ac:dyDescent="0.2">
      <c r="A524" s="48" t="str">
        <f t="shared" si="48"/>
        <v/>
      </c>
      <c r="B524" s="49" t="str">
        <f t="shared" si="49"/>
        <v/>
      </c>
      <c r="C524" s="50" t="str">
        <f>IF(A524="","",IF(variable,IF(A524&lt;MortgageCalculator!$L$6*periods_per_year,start_rate,IF(MortgageCalculator!$L$10&gt;=0,MIN(MortgageCalculator!$L$7,start_rate+MortgageCalculator!$L$10*ROUNDUP((A524-MortgageCalculator!$L$6*periods_per_year)/MortgageCalculator!$L$9,0)),MAX(MortgageCalculator!$L$8,start_rate+MortgageCalculator!$L$10*ROUNDUP((A524-MortgageCalculator!$L$6*periods_per_year)/MortgageCalculator!$L$9,0)))),start_rate))</f>
        <v/>
      </c>
      <c r="D524" s="51" t="str">
        <f t="shared" si="50"/>
        <v/>
      </c>
      <c r="E524" s="51" t="str">
        <f t="shared" si="51"/>
        <v/>
      </c>
      <c r="F524" s="51" t="str">
        <f t="shared" si="52"/>
        <v/>
      </c>
      <c r="G524" s="51" t="str">
        <f t="shared" si="53"/>
        <v/>
      </c>
    </row>
    <row r="525" spans="1:7" x14ac:dyDescent="0.2">
      <c r="A525" s="48" t="str">
        <f t="shared" si="48"/>
        <v/>
      </c>
      <c r="B525" s="49" t="str">
        <f t="shared" si="49"/>
        <v/>
      </c>
      <c r="C525" s="50" t="str">
        <f>IF(A525="","",IF(variable,IF(A525&lt;MortgageCalculator!$L$6*periods_per_year,start_rate,IF(MortgageCalculator!$L$10&gt;=0,MIN(MortgageCalculator!$L$7,start_rate+MortgageCalculator!$L$10*ROUNDUP((A525-MortgageCalculator!$L$6*periods_per_year)/MortgageCalculator!$L$9,0)),MAX(MortgageCalculator!$L$8,start_rate+MortgageCalculator!$L$10*ROUNDUP((A525-MortgageCalculator!$L$6*periods_per_year)/MortgageCalculator!$L$9,0)))),start_rate))</f>
        <v/>
      </c>
      <c r="D525" s="51" t="str">
        <f t="shared" si="50"/>
        <v/>
      </c>
      <c r="E525" s="51" t="str">
        <f t="shared" si="51"/>
        <v/>
      </c>
      <c r="F525" s="51" t="str">
        <f t="shared" si="52"/>
        <v/>
      </c>
      <c r="G525" s="51" t="str">
        <f t="shared" si="53"/>
        <v/>
      </c>
    </row>
    <row r="526" spans="1:7" x14ac:dyDescent="0.2">
      <c r="A526" s="48" t="str">
        <f t="shared" si="48"/>
        <v/>
      </c>
      <c r="B526" s="49" t="str">
        <f t="shared" si="49"/>
        <v/>
      </c>
      <c r="C526" s="50" t="str">
        <f>IF(A526="","",IF(variable,IF(A526&lt;MortgageCalculator!$L$6*periods_per_year,start_rate,IF(MortgageCalculator!$L$10&gt;=0,MIN(MortgageCalculator!$L$7,start_rate+MortgageCalculator!$L$10*ROUNDUP((A526-MortgageCalculator!$L$6*periods_per_year)/MortgageCalculator!$L$9,0)),MAX(MortgageCalculator!$L$8,start_rate+MortgageCalculator!$L$10*ROUNDUP((A526-MortgageCalculator!$L$6*periods_per_year)/MortgageCalculator!$L$9,0)))),start_rate))</f>
        <v/>
      </c>
      <c r="D526" s="51" t="str">
        <f t="shared" si="50"/>
        <v/>
      </c>
      <c r="E526" s="51" t="str">
        <f t="shared" si="51"/>
        <v/>
      </c>
      <c r="F526" s="51" t="str">
        <f t="shared" si="52"/>
        <v/>
      </c>
      <c r="G526" s="51" t="str">
        <f t="shared" si="53"/>
        <v/>
      </c>
    </row>
    <row r="527" spans="1:7" x14ac:dyDescent="0.2">
      <c r="A527" s="48" t="str">
        <f t="shared" si="48"/>
        <v/>
      </c>
      <c r="B527" s="49" t="str">
        <f t="shared" si="49"/>
        <v/>
      </c>
      <c r="C527" s="50" t="str">
        <f>IF(A527="","",IF(variable,IF(A527&lt;MortgageCalculator!$L$6*periods_per_year,start_rate,IF(MortgageCalculator!$L$10&gt;=0,MIN(MortgageCalculator!$L$7,start_rate+MortgageCalculator!$L$10*ROUNDUP((A527-MortgageCalculator!$L$6*periods_per_year)/MortgageCalculator!$L$9,0)),MAX(MortgageCalculator!$L$8,start_rate+MortgageCalculator!$L$10*ROUNDUP((A527-MortgageCalculator!$L$6*periods_per_year)/MortgageCalculator!$L$9,0)))),start_rate))</f>
        <v/>
      </c>
      <c r="D527" s="51" t="str">
        <f t="shared" si="50"/>
        <v/>
      </c>
      <c r="E527" s="51" t="str">
        <f t="shared" si="51"/>
        <v/>
      </c>
      <c r="F527" s="51" t="str">
        <f t="shared" si="52"/>
        <v/>
      </c>
      <c r="G527" s="51" t="str">
        <f t="shared" si="53"/>
        <v/>
      </c>
    </row>
    <row r="528" spans="1:7" x14ac:dyDescent="0.2">
      <c r="A528" s="48" t="str">
        <f t="shared" si="48"/>
        <v/>
      </c>
      <c r="B528" s="49" t="str">
        <f t="shared" si="49"/>
        <v/>
      </c>
      <c r="C528" s="50" t="str">
        <f>IF(A528="","",IF(variable,IF(A528&lt;MortgageCalculator!$L$6*periods_per_year,start_rate,IF(MortgageCalculator!$L$10&gt;=0,MIN(MortgageCalculator!$L$7,start_rate+MortgageCalculator!$L$10*ROUNDUP((A528-MortgageCalculator!$L$6*periods_per_year)/MortgageCalculator!$L$9,0)),MAX(MortgageCalculator!$L$8,start_rate+MortgageCalculator!$L$10*ROUNDUP((A528-MortgageCalculator!$L$6*periods_per_year)/MortgageCalculator!$L$9,0)))),start_rate))</f>
        <v/>
      </c>
      <c r="D528" s="51" t="str">
        <f t="shared" si="50"/>
        <v/>
      </c>
      <c r="E528" s="51" t="str">
        <f t="shared" si="51"/>
        <v/>
      </c>
      <c r="F528" s="51" t="str">
        <f t="shared" si="52"/>
        <v/>
      </c>
      <c r="G528" s="51" t="str">
        <f t="shared" si="53"/>
        <v/>
      </c>
    </row>
    <row r="529" spans="1:7" x14ac:dyDescent="0.2">
      <c r="A529" s="48" t="str">
        <f t="shared" si="48"/>
        <v/>
      </c>
      <c r="B529" s="49" t="str">
        <f t="shared" si="49"/>
        <v/>
      </c>
      <c r="C529" s="50" t="str">
        <f>IF(A529="","",IF(variable,IF(A529&lt;MortgageCalculator!$L$6*periods_per_year,start_rate,IF(MortgageCalculator!$L$10&gt;=0,MIN(MortgageCalculator!$L$7,start_rate+MortgageCalculator!$L$10*ROUNDUP((A529-MortgageCalculator!$L$6*periods_per_year)/MortgageCalculator!$L$9,0)),MAX(MortgageCalculator!$L$8,start_rate+MortgageCalculator!$L$10*ROUNDUP((A529-MortgageCalculator!$L$6*periods_per_year)/MortgageCalculator!$L$9,0)))),start_rate))</f>
        <v/>
      </c>
      <c r="D529" s="51" t="str">
        <f t="shared" si="50"/>
        <v/>
      </c>
      <c r="E529" s="51" t="str">
        <f t="shared" si="51"/>
        <v/>
      </c>
      <c r="F529" s="51" t="str">
        <f t="shared" si="52"/>
        <v/>
      </c>
      <c r="G529" s="51" t="str">
        <f t="shared" si="53"/>
        <v/>
      </c>
    </row>
    <row r="530" spans="1:7" x14ac:dyDescent="0.2">
      <c r="A530" s="48" t="str">
        <f t="shared" si="48"/>
        <v/>
      </c>
      <c r="B530" s="49" t="str">
        <f t="shared" si="49"/>
        <v/>
      </c>
      <c r="C530" s="50" t="str">
        <f>IF(A530="","",IF(variable,IF(A530&lt;MortgageCalculator!$L$6*periods_per_year,start_rate,IF(MortgageCalculator!$L$10&gt;=0,MIN(MortgageCalculator!$L$7,start_rate+MortgageCalculator!$L$10*ROUNDUP((A530-MortgageCalculator!$L$6*periods_per_year)/MortgageCalculator!$L$9,0)),MAX(MortgageCalculator!$L$8,start_rate+MortgageCalculator!$L$10*ROUNDUP((A530-MortgageCalculator!$L$6*periods_per_year)/MortgageCalculator!$L$9,0)))),start_rate))</f>
        <v/>
      </c>
      <c r="D530" s="51" t="str">
        <f t="shared" si="50"/>
        <v/>
      </c>
      <c r="E530" s="51" t="str">
        <f t="shared" si="51"/>
        <v/>
      </c>
      <c r="F530" s="51" t="str">
        <f t="shared" si="52"/>
        <v/>
      </c>
      <c r="G530" s="51" t="str">
        <f t="shared" si="53"/>
        <v/>
      </c>
    </row>
    <row r="531" spans="1:7" x14ac:dyDescent="0.2">
      <c r="A531" s="48" t="str">
        <f t="shared" si="48"/>
        <v/>
      </c>
      <c r="B531" s="49" t="str">
        <f t="shared" si="49"/>
        <v/>
      </c>
      <c r="C531" s="50" t="str">
        <f>IF(A531="","",IF(variable,IF(A531&lt;MortgageCalculator!$L$6*periods_per_year,start_rate,IF(MortgageCalculator!$L$10&gt;=0,MIN(MortgageCalculator!$L$7,start_rate+MortgageCalculator!$L$10*ROUNDUP((A531-MortgageCalculator!$L$6*periods_per_year)/MortgageCalculator!$L$9,0)),MAX(MortgageCalculator!$L$8,start_rate+MortgageCalculator!$L$10*ROUNDUP((A531-MortgageCalculator!$L$6*periods_per_year)/MortgageCalculator!$L$9,0)))),start_rate))</f>
        <v/>
      </c>
      <c r="D531" s="51" t="str">
        <f t="shared" si="50"/>
        <v/>
      </c>
      <c r="E531" s="51" t="str">
        <f t="shared" si="51"/>
        <v/>
      </c>
      <c r="F531" s="51" t="str">
        <f t="shared" si="52"/>
        <v/>
      </c>
      <c r="G531" s="51" t="str">
        <f t="shared" si="53"/>
        <v/>
      </c>
    </row>
    <row r="532" spans="1:7" x14ac:dyDescent="0.2">
      <c r="A532" s="48" t="str">
        <f t="shared" si="48"/>
        <v/>
      </c>
      <c r="B532" s="49" t="str">
        <f t="shared" si="49"/>
        <v/>
      </c>
      <c r="C532" s="50" t="str">
        <f>IF(A532="","",IF(variable,IF(A532&lt;MortgageCalculator!$L$6*periods_per_year,start_rate,IF(MortgageCalculator!$L$10&gt;=0,MIN(MortgageCalculator!$L$7,start_rate+MortgageCalculator!$L$10*ROUNDUP((A532-MortgageCalculator!$L$6*periods_per_year)/MortgageCalculator!$L$9,0)),MAX(MortgageCalculator!$L$8,start_rate+MortgageCalculator!$L$10*ROUNDUP((A532-MortgageCalculator!$L$6*periods_per_year)/MortgageCalculator!$L$9,0)))),start_rate))</f>
        <v/>
      </c>
      <c r="D532" s="51" t="str">
        <f t="shared" si="50"/>
        <v/>
      </c>
      <c r="E532" s="51" t="str">
        <f t="shared" si="51"/>
        <v/>
      </c>
      <c r="F532" s="51" t="str">
        <f t="shared" si="52"/>
        <v/>
      </c>
      <c r="G532" s="51" t="str">
        <f t="shared" si="53"/>
        <v/>
      </c>
    </row>
    <row r="533" spans="1:7" x14ac:dyDescent="0.2">
      <c r="A533" s="48" t="str">
        <f t="shared" si="48"/>
        <v/>
      </c>
      <c r="B533" s="49" t="str">
        <f t="shared" si="49"/>
        <v/>
      </c>
      <c r="C533" s="50" t="str">
        <f>IF(A533="","",IF(variable,IF(A533&lt;MortgageCalculator!$L$6*periods_per_year,start_rate,IF(MortgageCalculator!$L$10&gt;=0,MIN(MortgageCalculator!$L$7,start_rate+MortgageCalculator!$L$10*ROUNDUP((A533-MortgageCalculator!$L$6*periods_per_year)/MortgageCalculator!$L$9,0)),MAX(MortgageCalculator!$L$8,start_rate+MortgageCalculator!$L$10*ROUNDUP((A533-MortgageCalculator!$L$6*periods_per_year)/MortgageCalculator!$L$9,0)))),start_rate))</f>
        <v/>
      </c>
      <c r="D533" s="51" t="str">
        <f t="shared" si="50"/>
        <v/>
      </c>
      <c r="E533" s="51" t="str">
        <f t="shared" si="51"/>
        <v/>
      </c>
      <c r="F533" s="51" t="str">
        <f t="shared" si="52"/>
        <v/>
      </c>
      <c r="G533" s="51" t="str">
        <f t="shared" si="53"/>
        <v/>
      </c>
    </row>
    <row r="534" spans="1:7" x14ac:dyDescent="0.2">
      <c r="A534" s="48" t="str">
        <f t="shared" si="48"/>
        <v/>
      </c>
      <c r="B534" s="49" t="str">
        <f t="shared" si="49"/>
        <v/>
      </c>
      <c r="C534" s="50" t="str">
        <f>IF(A534="","",IF(variable,IF(A534&lt;MortgageCalculator!$L$6*periods_per_year,start_rate,IF(MortgageCalculator!$L$10&gt;=0,MIN(MortgageCalculator!$L$7,start_rate+MortgageCalculator!$L$10*ROUNDUP((A534-MortgageCalculator!$L$6*periods_per_year)/MortgageCalculator!$L$9,0)),MAX(MortgageCalculator!$L$8,start_rate+MortgageCalculator!$L$10*ROUNDUP((A534-MortgageCalculator!$L$6*periods_per_year)/MortgageCalculator!$L$9,0)))),start_rate))</f>
        <v/>
      </c>
      <c r="D534" s="51" t="str">
        <f t="shared" si="50"/>
        <v/>
      </c>
      <c r="E534" s="51" t="str">
        <f t="shared" si="51"/>
        <v/>
      </c>
      <c r="F534" s="51" t="str">
        <f t="shared" si="52"/>
        <v/>
      </c>
      <c r="G534" s="51" t="str">
        <f t="shared" si="53"/>
        <v/>
      </c>
    </row>
    <row r="535" spans="1:7" x14ac:dyDescent="0.2">
      <c r="A535" s="48" t="str">
        <f t="shared" si="48"/>
        <v/>
      </c>
      <c r="B535" s="49" t="str">
        <f t="shared" si="49"/>
        <v/>
      </c>
      <c r="C535" s="50" t="str">
        <f>IF(A535="","",IF(variable,IF(A535&lt;MortgageCalculator!$L$6*periods_per_year,start_rate,IF(MortgageCalculator!$L$10&gt;=0,MIN(MortgageCalculator!$L$7,start_rate+MortgageCalculator!$L$10*ROUNDUP((A535-MortgageCalculator!$L$6*periods_per_year)/MortgageCalculator!$L$9,0)),MAX(MortgageCalculator!$L$8,start_rate+MortgageCalculator!$L$10*ROUNDUP((A535-MortgageCalculator!$L$6*periods_per_year)/MortgageCalculator!$L$9,0)))),start_rate))</f>
        <v/>
      </c>
      <c r="D535" s="51" t="str">
        <f t="shared" si="50"/>
        <v/>
      </c>
      <c r="E535" s="51" t="str">
        <f t="shared" si="51"/>
        <v/>
      </c>
      <c r="F535" s="51" t="str">
        <f t="shared" si="52"/>
        <v/>
      </c>
      <c r="G535" s="51" t="str">
        <f t="shared" si="53"/>
        <v/>
      </c>
    </row>
    <row r="536" spans="1:7" x14ac:dyDescent="0.2">
      <c r="A536" s="48" t="str">
        <f t="shared" si="48"/>
        <v/>
      </c>
      <c r="B536" s="49" t="str">
        <f t="shared" si="49"/>
        <v/>
      </c>
      <c r="C536" s="50" t="str">
        <f>IF(A536="","",IF(variable,IF(A536&lt;MortgageCalculator!$L$6*periods_per_year,start_rate,IF(MortgageCalculator!$L$10&gt;=0,MIN(MortgageCalculator!$L$7,start_rate+MortgageCalculator!$L$10*ROUNDUP((A536-MortgageCalculator!$L$6*periods_per_year)/MortgageCalculator!$L$9,0)),MAX(MortgageCalculator!$L$8,start_rate+MortgageCalculator!$L$10*ROUNDUP((A536-MortgageCalculator!$L$6*periods_per_year)/MortgageCalculator!$L$9,0)))),start_rate))</f>
        <v/>
      </c>
      <c r="D536" s="51" t="str">
        <f t="shared" si="50"/>
        <v/>
      </c>
      <c r="E536" s="51" t="str">
        <f t="shared" si="51"/>
        <v/>
      </c>
      <c r="F536" s="51" t="str">
        <f t="shared" si="52"/>
        <v/>
      </c>
      <c r="G536" s="51" t="str">
        <f t="shared" si="53"/>
        <v/>
      </c>
    </row>
    <row r="537" spans="1:7" x14ac:dyDescent="0.2">
      <c r="A537" s="48" t="str">
        <f t="shared" si="48"/>
        <v/>
      </c>
      <c r="B537" s="49" t="str">
        <f t="shared" si="49"/>
        <v/>
      </c>
      <c r="C537" s="50" t="str">
        <f>IF(A537="","",IF(variable,IF(A537&lt;MortgageCalculator!$L$6*periods_per_year,start_rate,IF(MortgageCalculator!$L$10&gt;=0,MIN(MortgageCalculator!$L$7,start_rate+MortgageCalculator!$L$10*ROUNDUP((A537-MortgageCalculator!$L$6*periods_per_year)/MortgageCalculator!$L$9,0)),MAX(MortgageCalculator!$L$8,start_rate+MortgageCalculator!$L$10*ROUNDUP((A537-MortgageCalculator!$L$6*periods_per_year)/MortgageCalculator!$L$9,0)))),start_rate))</f>
        <v/>
      </c>
      <c r="D537" s="51" t="str">
        <f t="shared" si="50"/>
        <v/>
      </c>
      <c r="E537" s="51" t="str">
        <f t="shared" si="51"/>
        <v/>
      </c>
      <c r="F537" s="51" t="str">
        <f t="shared" si="52"/>
        <v/>
      </c>
      <c r="G537" s="51" t="str">
        <f t="shared" si="53"/>
        <v/>
      </c>
    </row>
    <row r="538" spans="1:7" x14ac:dyDescent="0.2">
      <c r="A538" s="48" t="str">
        <f t="shared" si="48"/>
        <v/>
      </c>
      <c r="B538" s="49" t="str">
        <f t="shared" si="49"/>
        <v/>
      </c>
      <c r="C538" s="50" t="str">
        <f>IF(A538="","",IF(variable,IF(A538&lt;MortgageCalculator!$L$6*periods_per_year,start_rate,IF(MortgageCalculator!$L$10&gt;=0,MIN(MortgageCalculator!$L$7,start_rate+MortgageCalculator!$L$10*ROUNDUP((A538-MortgageCalculator!$L$6*periods_per_year)/MortgageCalculator!$L$9,0)),MAX(MortgageCalculator!$L$8,start_rate+MortgageCalculator!$L$10*ROUNDUP((A538-MortgageCalculator!$L$6*periods_per_year)/MortgageCalculator!$L$9,0)))),start_rate))</f>
        <v/>
      </c>
      <c r="D538" s="51" t="str">
        <f t="shared" si="50"/>
        <v/>
      </c>
      <c r="E538" s="51" t="str">
        <f t="shared" si="51"/>
        <v/>
      </c>
      <c r="F538" s="51" t="str">
        <f t="shared" si="52"/>
        <v/>
      </c>
      <c r="G538" s="51" t="str">
        <f t="shared" si="53"/>
        <v/>
      </c>
    </row>
    <row r="539" spans="1:7" x14ac:dyDescent="0.2">
      <c r="A539" s="48" t="str">
        <f t="shared" si="48"/>
        <v/>
      </c>
      <c r="B539" s="49" t="str">
        <f t="shared" si="49"/>
        <v/>
      </c>
      <c r="C539" s="50" t="str">
        <f>IF(A539="","",IF(variable,IF(A539&lt;MortgageCalculator!$L$6*periods_per_year,start_rate,IF(MortgageCalculator!$L$10&gt;=0,MIN(MortgageCalculator!$L$7,start_rate+MortgageCalculator!$L$10*ROUNDUP((A539-MortgageCalculator!$L$6*periods_per_year)/MortgageCalculator!$L$9,0)),MAX(MortgageCalculator!$L$8,start_rate+MortgageCalculator!$L$10*ROUNDUP((A539-MortgageCalculator!$L$6*periods_per_year)/MortgageCalculator!$L$9,0)))),start_rate))</f>
        <v/>
      </c>
      <c r="D539" s="51" t="str">
        <f t="shared" si="50"/>
        <v/>
      </c>
      <c r="E539" s="51" t="str">
        <f t="shared" si="51"/>
        <v/>
      </c>
      <c r="F539" s="51" t="str">
        <f t="shared" si="52"/>
        <v/>
      </c>
      <c r="G539" s="51" t="str">
        <f t="shared" si="53"/>
        <v/>
      </c>
    </row>
    <row r="540" spans="1:7" x14ac:dyDescent="0.2">
      <c r="A540" s="48" t="str">
        <f t="shared" si="48"/>
        <v/>
      </c>
      <c r="B540" s="49" t="str">
        <f t="shared" si="49"/>
        <v/>
      </c>
      <c r="C540" s="50" t="str">
        <f>IF(A540="","",IF(variable,IF(A540&lt;MortgageCalculator!$L$6*periods_per_year,start_rate,IF(MortgageCalculator!$L$10&gt;=0,MIN(MortgageCalculator!$L$7,start_rate+MortgageCalculator!$L$10*ROUNDUP((A540-MortgageCalculator!$L$6*periods_per_year)/MortgageCalculator!$L$9,0)),MAX(MortgageCalculator!$L$8,start_rate+MortgageCalculator!$L$10*ROUNDUP((A540-MortgageCalculator!$L$6*periods_per_year)/MortgageCalculator!$L$9,0)))),start_rate))</f>
        <v/>
      </c>
      <c r="D540" s="51" t="str">
        <f t="shared" si="50"/>
        <v/>
      </c>
      <c r="E540" s="51" t="str">
        <f t="shared" si="51"/>
        <v/>
      </c>
      <c r="F540" s="51" t="str">
        <f t="shared" si="52"/>
        <v/>
      </c>
      <c r="G540" s="51" t="str">
        <f t="shared" si="53"/>
        <v/>
      </c>
    </row>
    <row r="541" spans="1:7" x14ac:dyDescent="0.2">
      <c r="A541" s="48" t="str">
        <f t="shared" si="48"/>
        <v/>
      </c>
      <c r="B541" s="49" t="str">
        <f t="shared" si="49"/>
        <v/>
      </c>
      <c r="C541" s="50" t="str">
        <f>IF(A541="","",IF(variable,IF(A541&lt;MortgageCalculator!$L$6*periods_per_year,start_rate,IF(MortgageCalculator!$L$10&gt;=0,MIN(MortgageCalculator!$L$7,start_rate+MortgageCalculator!$L$10*ROUNDUP((A541-MortgageCalculator!$L$6*periods_per_year)/MortgageCalculator!$L$9,0)),MAX(MortgageCalculator!$L$8,start_rate+MortgageCalculator!$L$10*ROUNDUP((A541-MortgageCalculator!$L$6*periods_per_year)/MortgageCalculator!$L$9,0)))),start_rate))</f>
        <v/>
      </c>
      <c r="D541" s="51" t="str">
        <f t="shared" si="50"/>
        <v/>
      </c>
      <c r="E541" s="51" t="str">
        <f t="shared" si="51"/>
        <v/>
      </c>
      <c r="F541" s="51" t="str">
        <f t="shared" si="52"/>
        <v/>
      </c>
      <c r="G541" s="51" t="str">
        <f t="shared" si="53"/>
        <v/>
      </c>
    </row>
    <row r="542" spans="1:7" x14ac:dyDescent="0.2">
      <c r="A542" s="48" t="str">
        <f t="shared" si="48"/>
        <v/>
      </c>
      <c r="B542" s="49" t="str">
        <f t="shared" si="49"/>
        <v/>
      </c>
      <c r="C542" s="50" t="str">
        <f>IF(A542="","",IF(variable,IF(A542&lt;MortgageCalculator!$L$6*periods_per_year,start_rate,IF(MortgageCalculator!$L$10&gt;=0,MIN(MortgageCalculator!$L$7,start_rate+MortgageCalculator!$L$10*ROUNDUP((A542-MortgageCalculator!$L$6*periods_per_year)/MortgageCalculator!$L$9,0)),MAX(MortgageCalculator!$L$8,start_rate+MortgageCalculator!$L$10*ROUNDUP((A542-MortgageCalculator!$L$6*periods_per_year)/MortgageCalculator!$L$9,0)))),start_rate))</f>
        <v/>
      </c>
      <c r="D542" s="51" t="str">
        <f t="shared" si="50"/>
        <v/>
      </c>
      <c r="E542" s="51" t="str">
        <f t="shared" si="51"/>
        <v/>
      </c>
      <c r="F542" s="51" t="str">
        <f t="shared" si="52"/>
        <v/>
      </c>
      <c r="G542" s="51" t="str">
        <f t="shared" si="53"/>
        <v/>
      </c>
    </row>
    <row r="543" spans="1:7" x14ac:dyDescent="0.2">
      <c r="A543" s="48" t="str">
        <f t="shared" si="48"/>
        <v/>
      </c>
      <c r="B543" s="49" t="str">
        <f t="shared" si="49"/>
        <v/>
      </c>
      <c r="C543" s="50" t="str">
        <f>IF(A543="","",IF(variable,IF(A543&lt;MortgageCalculator!$L$6*periods_per_year,start_rate,IF(MortgageCalculator!$L$10&gt;=0,MIN(MortgageCalculator!$L$7,start_rate+MortgageCalculator!$L$10*ROUNDUP((A543-MortgageCalculator!$L$6*periods_per_year)/MortgageCalculator!$L$9,0)),MAX(MortgageCalculator!$L$8,start_rate+MortgageCalculator!$L$10*ROUNDUP((A543-MortgageCalculator!$L$6*periods_per_year)/MortgageCalculator!$L$9,0)))),start_rate))</f>
        <v/>
      </c>
      <c r="D543" s="51" t="str">
        <f t="shared" si="50"/>
        <v/>
      </c>
      <c r="E543" s="51" t="str">
        <f t="shared" si="51"/>
        <v/>
      </c>
      <c r="F543" s="51" t="str">
        <f t="shared" si="52"/>
        <v/>
      </c>
      <c r="G543" s="51" t="str">
        <f t="shared" si="53"/>
        <v/>
      </c>
    </row>
    <row r="544" spans="1:7" x14ac:dyDescent="0.2">
      <c r="A544" s="48" t="str">
        <f t="shared" si="48"/>
        <v/>
      </c>
      <c r="B544" s="49" t="str">
        <f t="shared" si="49"/>
        <v/>
      </c>
      <c r="C544" s="50" t="str">
        <f>IF(A544="","",IF(variable,IF(A544&lt;MortgageCalculator!$L$6*periods_per_year,start_rate,IF(MortgageCalculator!$L$10&gt;=0,MIN(MortgageCalculator!$L$7,start_rate+MortgageCalculator!$L$10*ROUNDUP((A544-MortgageCalculator!$L$6*periods_per_year)/MortgageCalculator!$L$9,0)),MAX(MortgageCalculator!$L$8,start_rate+MortgageCalculator!$L$10*ROUNDUP((A544-MortgageCalculator!$L$6*periods_per_year)/MortgageCalculator!$L$9,0)))),start_rate))</f>
        <v/>
      </c>
      <c r="D544" s="51" t="str">
        <f t="shared" si="50"/>
        <v/>
      </c>
      <c r="E544" s="51" t="str">
        <f t="shared" si="51"/>
        <v/>
      </c>
      <c r="F544" s="51" t="str">
        <f t="shared" si="52"/>
        <v/>
      </c>
      <c r="G544" s="51" t="str">
        <f t="shared" si="53"/>
        <v/>
      </c>
    </row>
    <row r="545" spans="1:7" x14ac:dyDescent="0.2">
      <c r="A545" s="48" t="str">
        <f t="shared" si="48"/>
        <v/>
      </c>
      <c r="B545" s="49" t="str">
        <f t="shared" si="49"/>
        <v/>
      </c>
      <c r="C545" s="50" t="str">
        <f>IF(A545="","",IF(variable,IF(A545&lt;MortgageCalculator!$L$6*periods_per_year,start_rate,IF(MortgageCalculator!$L$10&gt;=0,MIN(MortgageCalculator!$L$7,start_rate+MortgageCalculator!$L$10*ROUNDUP((A545-MortgageCalculator!$L$6*periods_per_year)/MortgageCalculator!$L$9,0)),MAX(MortgageCalculator!$L$8,start_rate+MortgageCalculator!$L$10*ROUNDUP((A545-MortgageCalculator!$L$6*periods_per_year)/MortgageCalculator!$L$9,0)))),start_rate))</f>
        <v/>
      </c>
      <c r="D545" s="51" t="str">
        <f t="shared" si="50"/>
        <v/>
      </c>
      <c r="E545" s="51" t="str">
        <f t="shared" si="51"/>
        <v/>
      </c>
      <c r="F545" s="51" t="str">
        <f t="shared" si="52"/>
        <v/>
      </c>
      <c r="G545" s="51" t="str">
        <f t="shared" si="53"/>
        <v/>
      </c>
    </row>
    <row r="546" spans="1:7" x14ac:dyDescent="0.2">
      <c r="A546" s="48" t="str">
        <f t="shared" si="48"/>
        <v/>
      </c>
      <c r="B546" s="49" t="str">
        <f t="shared" si="49"/>
        <v/>
      </c>
      <c r="C546" s="50" t="str">
        <f>IF(A546="","",IF(variable,IF(A546&lt;MortgageCalculator!$L$6*periods_per_year,start_rate,IF(MortgageCalculator!$L$10&gt;=0,MIN(MortgageCalculator!$L$7,start_rate+MortgageCalculator!$L$10*ROUNDUP((A546-MortgageCalculator!$L$6*periods_per_year)/MortgageCalculator!$L$9,0)),MAX(MortgageCalculator!$L$8,start_rate+MortgageCalculator!$L$10*ROUNDUP((A546-MortgageCalculator!$L$6*periods_per_year)/MortgageCalculator!$L$9,0)))),start_rate))</f>
        <v/>
      </c>
      <c r="D546" s="51" t="str">
        <f t="shared" si="50"/>
        <v/>
      </c>
      <c r="E546" s="51" t="str">
        <f t="shared" si="51"/>
        <v/>
      </c>
      <c r="F546" s="51" t="str">
        <f t="shared" si="52"/>
        <v/>
      </c>
      <c r="G546" s="51" t="str">
        <f t="shared" si="53"/>
        <v/>
      </c>
    </row>
    <row r="547" spans="1:7" x14ac:dyDescent="0.2">
      <c r="A547" s="48" t="str">
        <f t="shared" si="48"/>
        <v/>
      </c>
      <c r="B547" s="49" t="str">
        <f t="shared" si="49"/>
        <v/>
      </c>
      <c r="C547" s="50" t="str">
        <f>IF(A547="","",IF(variable,IF(A547&lt;MortgageCalculator!$L$6*periods_per_year,start_rate,IF(MortgageCalculator!$L$10&gt;=0,MIN(MortgageCalculator!$L$7,start_rate+MortgageCalculator!$L$10*ROUNDUP((A547-MortgageCalculator!$L$6*periods_per_year)/MortgageCalculator!$L$9,0)),MAX(MortgageCalculator!$L$8,start_rate+MortgageCalculator!$L$10*ROUNDUP((A547-MortgageCalculator!$L$6*periods_per_year)/MortgageCalculator!$L$9,0)))),start_rate))</f>
        <v/>
      </c>
      <c r="D547" s="51" t="str">
        <f t="shared" si="50"/>
        <v/>
      </c>
      <c r="E547" s="51" t="str">
        <f t="shared" si="51"/>
        <v/>
      </c>
      <c r="F547" s="51" t="str">
        <f t="shared" si="52"/>
        <v/>
      </c>
      <c r="G547" s="51" t="str">
        <f t="shared" si="53"/>
        <v/>
      </c>
    </row>
    <row r="548" spans="1:7" x14ac:dyDescent="0.2">
      <c r="A548" s="48" t="str">
        <f t="shared" si="48"/>
        <v/>
      </c>
      <c r="B548" s="49" t="str">
        <f t="shared" si="49"/>
        <v/>
      </c>
      <c r="C548" s="50" t="str">
        <f>IF(A548="","",IF(variable,IF(A548&lt;MortgageCalculator!$L$6*periods_per_year,start_rate,IF(MortgageCalculator!$L$10&gt;=0,MIN(MortgageCalculator!$L$7,start_rate+MortgageCalculator!$L$10*ROUNDUP((A548-MortgageCalculator!$L$6*periods_per_year)/MortgageCalculator!$L$9,0)),MAX(MortgageCalculator!$L$8,start_rate+MortgageCalculator!$L$10*ROUNDUP((A548-MortgageCalculator!$L$6*periods_per_year)/MortgageCalculator!$L$9,0)))),start_rate))</f>
        <v/>
      </c>
      <c r="D548" s="51" t="str">
        <f t="shared" si="50"/>
        <v/>
      </c>
      <c r="E548" s="51" t="str">
        <f t="shared" si="51"/>
        <v/>
      </c>
      <c r="F548" s="51" t="str">
        <f t="shared" si="52"/>
        <v/>
      </c>
      <c r="G548" s="51" t="str">
        <f t="shared" si="53"/>
        <v/>
      </c>
    </row>
    <row r="549" spans="1:7" x14ac:dyDescent="0.2">
      <c r="A549" s="48" t="str">
        <f t="shared" si="48"/>
        <v/>
      </c>
      <c r="B549" s="49" t="str">
        <f t="shared" si="49"/>
        <v/>
      </c>
      <c r="C549" s="50" t="str">
        <f>IF(A549="","",IF(variable,IF(A549&lt;MortgageCalculator!$L$6*periods_per_year,start_rate,IF(MortgageCalculator!$L$10&gt;=0,MIN(MortgageCalculator!$L$7,start_rate+MortgageCalculator!$L$10*ROUNDUP((A549-MortgageCalculator!$L$6*periods_per_year)/MortgageCalculator!$L$9,0)),MAX(MortgageCalculator!$L$8,start_rate+MortgageCalculator!$L$10*ROUNDUP((A549-MortgageCalculator!$L$6*periods_per_year)/MortgageCalculator!$L$9,0)))),start_rate))</f>
        <v/>
      </c>
      <c r="D549" s="51" t="str">
        <f t="shared" si="50"/>
        <v/>
      </c>
      <c r="E549" s="51" t="str">
        <f t="shared" si="51"/>
        <v/>
      </c>
      <c r="F549" s="51" t="str">
        <f t="shared" si="52"/>
        <v/>
      </c>
      <c r="G549" s="51" t="str">
        <f t="shared" si="53"/>
        <v/>
      </c>
    </row>
    <row r="550" spans="1:7" x14ac:dyDescent="0.2">
      <c r="A550" s="48" t="str">
        <f t="shared" si="48"/>
        <v/>
      </c>
      <c r="B550" s="49" t="str">
        <f t="shared" si="49"/>
        <v/>
      </c>
      <c r="C550" s="50" t="str">
        <f>IF(A550="","",IF(variable,IF(A550&lt;MortgageCalculator!$L$6*periods_per_year,start_rate,IF(MortgageCalculator!$L$10&gt;=0,MIN(MortgageCalculator!$L$7,start_rate+MortgageCalculator!$L$10*ROUNDUP((A550-MortgageCalculator!$L$6*periods_per_year)/MortgageCalculator!$L$9,0)),MAX(MortgageCalculator!$L$8,start_rate+MortgageCalculator!$L$10*ROUNDUP((A550-MortgageCalculator!$L$6*periods_per_year)/MortgageCalculator!$L$9,0)))),start_rate))</f>
        <v/>
      </c>
      <c r="D550" s="51" t="str">
        <f t="shared" si="50"/>
        <v/>
      </c>
      <c r="E550" s="51" t="str">
        <f t="shared" si="51"/>
        <v/>
      </c>
      <c r="F550" s="51" t="str">
        <f t="shared" si="52"/>
        <v/>
      </c>
      <c r="G550" s="51" t="str">
        <f t="shared" si="53"/>
        <v/>
      </c>
    </row>
    <row r="551" spans="1:7" x14ac:dyDescent="0.2">
      <c r="A551" s="48" t="str">
        <f t="shared" si="48"/>
        <v/>
      </c>
      <c r="B551" s="49" t="str">
        <f t="shared" si="49"/>
        <v/>
      </c>
      <c r="C551" s="50" t="str">
        <f>IF(A551="","",IF(variable,IF(A551&lt;MortgageCalculator!$L$6*periods_per_year,start_rate,IF(MortgageCalculator!$L$10&gt;=0,MIN(MortgageCalculator!$L$7,start_rate+MortgageCalculator!$L$10*ROUNDUP((A551-MortgageCalculator!$L$6*periods_per_year)/MortgageCalculator!$L$9,0)),MAX(MortgageCalculator!$L$8,start_rate+MortgageCalculator!$L$10*ROUNDUP((A551-MortgageCalculator!$L$6*periods_per_year)/MortgageCalculator!$L$9,0)))),start_rate))</f>
        <v/>
      </c>
      <c r="D551" s="51" t="str">
        <f t="shared" si="50"/>
        <v/>
      </c>
      <c r="E551" s="51" t="str">
        <f t="shared" si="51"/>
        <v/>
      </c>
      <c r="F551" s="51" t="str">
        <f t="shared" si="52"/>
        <v/>
      </c>
      <c r="G551" s="51" t="str">
        <f t="shared" si="53"/>
        <v/>
      </c>
    </row>
    <row r="552" spans="1:7" x14ac:dyDescent="0.2">
      <c r="A552" s="48" t="str">
        <f t="shared" si="48"/>
        <v/>
      </c>
      <c r="B552" s="49" t="str">
        <f t="shared" si="49"/>
        <v/>
      </c>
      <c r="C552" s="50" t="str">
        <f>IF(A552="","",IF(variable,IF(A552&lt;MortgageCalculator!$L$6*periods_per_year,start_rate,IF(MortgageCalculator!$L$10&gt;=0,MIN(MortgageCalculator!$L$7,start_rate+MortgageCalculator!$L$10*ROUNDUP((A552-MortgageCalculator!$L$6*periods_per_year)/MortgageCalculator!$L$9,0)),MAX(MortgageCalculator!$L$8,start_rate+MortgageCalculator!$L$10*ROUNDUP((A552-MortgageCalculator!$L$6*periods_per_year)/MortgageCalculator!$L$9,0)))),start_rate))</f>
        <v/>
      </c>
      <c r="D552" s="51" t="str">
        <f t="shared" si="50"/>
        <v/>
      </c>
      <c r="E552" s="51" t="str">
        <f t="shared" si="51"/>
        <v/>
      </c>
      <c r="F552" s="51" t="str">
        <f t="shared" si="52"/>
        <v/>
      </c>
      <c r="G552" s="51" t="str">
        <f t="shared" si="53"/>
        <v/>
      </c>
    </row>
    <row r="553" spans="1:7" x14ac:dyDescent="0.2">
      <c r="A553" s="48" t="str">
        <f t="shared" si="48"/>
        <v/>
      </c>
      <c r="B553" s="49" t="str">
        <f t="shared" si="49"/>
        <v/>
      </c>
      <c r="C553" s="50" t="str">
        <f>IF(A553="","",IF(variable,IF(A553&lt;MortgageCalculator!$L$6*periods_per_year,start_rate,IF(MortgageCalculator!$L$10&gt;=0,MIN(MortgageCalculator!$L$7,start_rate+MortgageCalculator!$L$10*ROUNDUP((A553-MortgageCalculator!$L$6*periods_per_year)/MortgageCalculator!$L$9,0)),MAX(MortgageCalculator!$L$8,start_rate+MortgageCalculator!$L$10*ROUNDUP((A553-MortgageCalculator!$L$6*periods_per_year)/MortgageCalculator!$L$9,0)))),start_rate))</f>
        <v/>
      </c>
      <c r="D553" s="51" t="str">
        <f t="shared" si="50"/>
        <v/>
      </c>
      <c r="E553" s="51" t="str">
        <f t="shared" si="51"/>
        <v/>
      </c>
      <c r="F553" s="51" t="str">
        <f t="shared" si="52"/>
        <v/>
      </c>
      <c r="G553" s="51" t="str">
        <f t="shared" si="53"/>
        <v/>
      </c>
    </row>
    <row r="554" spans="1:7" x14ac:dyDescent="0.2">
      <c r="A554" s="48" t="str">
        <f t="shared" si="48"/>
        <v/>
      </c>
      <c r="B554" s="49" t="str">
        <f t="shared" si="49"/>
        <v/>
      </c>
      <c r="C554" s="50" t="str">
        <f>IF(A554="","",IF(variable,IF(A554&lt;MortgageCalculator!$L$6*periods_per_year,start_rate,IF(MortgageCalculator!$L$10&gt;=0,MIN(MortgageCalculator!$L$7,start_rate+MortgageCalculator!$L$10*ROUNDUP((A554-MortgageCalculator!$L$6*periods_per_year)/MortgageCalculator!$L$9,0)),MAX(MortgageCalculator!$L$8,start_rate+MortgageCalculator!$L$10*ROUNDUP((A554-MortgageCalculator!$L$6*periods_per_year)/MortgageCalculator!$L$9,0)))),start_rate))</f>
        <v/>
      </c>
      <c r="D554" s="51" t="str">
        <f t="shared" si="50"/>
        <v/>
      </c>
      <c r="E554" s="51" t="str">
        <f t="shared" si="51"/>
        <v/>
      </c>
      <c r="F554" s="51" t="str">
        <f t="shared" si="52"/>
        <v/>
      </c>
      <c r="G554" s="51" t="str">
        <f t="shared" si="53"/>
        <v/>
      </c>
    </row>
    <row r="555" spans="1:7" x14ac:dyDescent="0.2">
      <c r="A555" s="48" t="str">
        <f t="shared" si="48"/>
        <v/>
      </c>
      <c r="B555" s="49" t="str">
        <f t="shared" si="49"/>
        <v/>
      </c>
      <c r="C555" s="50" t="str">
        <f>IF(A555="","",IF(variable,IF(A555&lt;MortgageCalculator!$L$6*periods_per_year,start_rate,IF(MortgageCalculator!$L$10&gt;=0,MIN(MortgageCalculator!$L$7,start_rate+MortgageCalculator!$L$10*ROUNDUP((A555-MortgageCalculator!$L$6*periods_per_year)/MortgageCalculator!$L$9,0)),MAX(MortgageCalculator!$L$8,start_rate+MortgageCalculator!$L$10*ROUNDUP((A555-MortgageCalculator!$L$6*periods_per_year)/MortgageCalculator!$L$9,0)))),start_rate))</f>
        <v/>
      </c>
      <c r="D555" s="51" t="str">
        <f t="shared" si="50"/>
        <v/>
      </c>
      <c r="E555" s="51" t="str">
        <f t="shared" si="51"/>
        <v/>
      </c>
      <c r="F555" s="51" t="str">
        <f t="shared" si="52"/>
        <v/>
      </c>
      <c r="G555" s="51" t="str">
        <f t="shared" si="53"/>
        <v/>
      </c>
    </row>
    <row r="556" spans="1:7" x14ac:dyDescent="0.2">
      <c r="A556" s="48" t="str">
        <f t="shared" si="48"/>
        <v/>
      </c>
      <c r="B556" s="49" t="str">
        <f t="shared" si="49"/>
        <v/>
      </c>
      <c r="C556" s="50" t="str">
        <f>IF(A556="","",IF(variable,IF(A556&lt;MortgageCalculator!$L$6*periods_per_year,start_rate,IF(MortgageCalculator!$L$10&gt;=0,MIN(MortgageCalculator!$L$7,start_rate+MortgageCalculator!$L$10*ROUNDUP((A556-MortgageCalculator!$L$6*periods_per_year)/MortgageCalculator!$L$9,0)),MAX(MortgageCalculator!$L$8,start_rate+MortgageCalculator!$L$10*ROUNDUP((A556-MortgageCalculator!$L$6*periods_per_year)/MortgageCalculator!$L$9,0)))),start_rate))</f>
        <v/>
      </c>
      <c r="D556" s="51" t="str">
        <f t="shared" si="50"/>
        <v/>
      </c>
      <c r="E556" s="51" t="str">
        <f t="shared" si="51"/>
        <v/>
      </c>
      <c r="F556" s="51" t="str">
        <f t="shared" si="52"/>
        <v/>
      </c>
      <c r="G556" s="51" t="str">
        <f t="shared" si="53"/>
        <v/>
      </c>
    </row>
    <row r="557" spans="1:7" x14ac:dyDescent="0.2">
      <c r="A557" s="48" t="str">
        <f t="shared" si="48"/>
        <v/>
      </c>
      <c r="B557" s="49" t="str">
        <f t="shared" si="49"/>
        <v/>
      </c>
      <c r="C557" s="50" t="str">
        <f>IF(A557="","",IF(variable,IF(A557&lt;MortgageCalculator!$L$6*periods_per_year,start_rate,IF(MortgageCalculator!$L$10&gt;=0,MIN(MortgageCalculator!$L$7,start_rate+MortgageCalculator!$L$10*ROUNDUP((A557-MortgageCalculator!$L$6*periods_per_year)/MortgageCalculator!$L$9,0)),MAX(MortgageCalculator!$L$8,start_rate+MortgageCalculator!$L$10*ROUNDUP((A557-MortgageCalculator!$L$6*periods_per_year)/MortgageCalculator!$L$9,0)))),start_rate))</f>
        <v/>
      </c>
      <c r="D557" s="51" t="str">
        <f t="shared" si="50"/>
        <v/>
      </c>
      <c r="E557" s="51" t="str">
        <f t="shared" si="51"/>
        <v/>
      </c>
      <c r="F557" s="51" t="str">
        <f t="shared" si="52"/>
        <v/>
      </c>
      <c r="G557" s="51" t="str">
        <f t="shared" si="53"/>
        <v/>
      </c>
    </row>
    <row r="558" spans="1:7" x14ac:dyDescent="0.2">
      <c r="A558" s="48" t="str">
        <f t="shared" si="48"/>
        <v/>
      </c>
      <c r="B558" s="49" t="str">
        <f t="shared" si="49"/>
        <v/>
      </c>
      <c r="C558" s="50" t="str">
        <f>IF(A558="","",IF(variable,IF(A558&lt;MortgageCalculator!$L$6*periods_per_year,start_rate,IF(MortgageCalculator!$L$10&gt;=0,MIN(MortgageCalculator!$L$7,start_rate+MortgageCalculator!$L$10*ROUNDUP((A558-MortgageCalculator!$L$6*periods_per_year)/MortgageCalculator!$L$9,0)),MAX(MortgageCalculator!$L$8,start_rate+MortgageCalculator!$L$10*ROUNDUP((A558-MortgageCalculator!$L$6*periods_per_year)/MortgageCalculator!$L$9,0)))),start_rate))</f>
        <v/>
      </c>
      <c r="D558" s="51" t="str">
        <f t="shared" si="50"/>
        <v/>
      </c>
      <c r="E558" s="51" t="str">
        <f t="shared" si="51"/>
        <v/>
      </c>
      <c r="F558" s="51" t="str">
        <f t="shared" si="52"/>
        <v/>
      </c>
      <c r="G558" s="51" t="str">
        <f t="shared" si="53"/>
        <v/>
      </c>
    </row>
    <row r="559" spans="1:7" x14ac:dyDescent="0.2">
      <c r="A559" s="48" t="str">
        <f t="shared" si="48"/>
        <v/>
      </c>
      <c r="B559" s="49" t="str">
        <f t="shared" si="49"/>
        <v/>
      </c>
      <c r="C559" s="50" t="str">
        <f>IF(A559="","",IF(variable,IF(A559&lt;MortgageCalculator!$L$6*periods_per_year,start_rate,IF(MortgageCalculator!$L$10&gt;=0,MIN(MortgageCalculator!$L$7,start_rate+MortgageCalculator!$L$10*ROUNDUP((A559-MortgageCalculator!$L$6*periods_per_year)/MortgageCalculator!$L$9,0)),MAX(MortgageCalculator!$L$8,start_rate+MortgageCalculator!$L$10*ROUNDUP((A559-MortgageCalculator!$L$6*periods_per_year)/MortgageCalculator!$L$9,0)))),start_rate))</f>
        <v/>
      </c>
      <c r="D559" s="51" t="str">
        <f t="shared" si="50"/>
        <v/>
      </c>
      <c r="E559" s="51" t="str">
        <f t="shared" si="51"/>
        <v/>
      </c>
      <c r="F559" s="51" t="str">
        <f t="shared" si="52"/>
        <v/>
      </c>
      <c r="G559" s="51" t="str">
        <f t="shared" si="53"/>
        <v/>
      </c>
    </row>
    <row r="560" spans="1:7" x14ac:dyDescent="0.2">
      <c r="A560" s="48" t="str">
        <f t="shared" si="48"/>
        <v/>
      </c>
      <c r="B560" s="49" t="str">
        <f t="shared" si="49"/>
        <v/>
      </c>
      <c r="C560" s="50" t="str">
        <f>IF(A560="","",IF(variable,IF(A560&lt;MortgageCalculator!$L$6*periods_per_year,start_rate,IF(MortgageCalculator!$L$10&gt;=0,MIN(MortgageCalculator!$L$7,start_rate+MortgageCalculator!$L$10*ROUNDUP((A560-MortgageCalculator!$L$6*periods_per_year)/MortgageCalculator!$L$9,0)),MAX(MortgageCalculator!$L$8,start_rate+MortgageCalculator!$L$10*ROUNDUP((A560-MortgageCalculator!$L$6*periods_per_year)/MortgageCalculator!$L$9,0)))),start_rate))</f>
        <v/>
      </c>
      <c r="D560" s="51" t="str">
        <f t="shared" si="50"/>
        <v/>
      </c>
      <c r="E560" s="51" t="str">
        <f t="shared" si="51"/>
        <v/>
      </c>
      <c r="F560" s="51" t="str">
        <f t="shared" si="52"/>
        <v/>
      </c>
      <c r="G560" s="51" t="str">
        <f t="shared" si="53"/>
        <v/>
      </c>
    </row>
    <row r="561" spans="1:7" x14ac:dyDescent="0.2">
      <c r="A561" s="48" t="str">
        <f t="shared" si="48"/>
        <v/>
      </c>
      <c r="B561" s="49" t="str">
        <f t="shared" si="49"/>
        <v/>
      </c>
      <c r="C561" s="50" t="str">
        <f>IF(A561="","",IF(variable,IF(A561&lt;MortgageCalculator!$L$6*periods_per_year,start_rate,IF(MortgageCalculator!$L$10&gt;=0,MIN(MortgageCalculator!$L$7,start_rate+MortgageCalculator!$L$10*ROUNDUP((A561-MortgageCalculator!$L$6*periods_per_year)/MortgageCalculator!$L$9,0)),MAX(MortgageCalculator!$L$8,start_rate+MortgageCalculator!$L$10*ROUNDUP((A561-MortgageCalculator!$L$6*periods_per_year)/MortgageCalculator!$L$9,0)))),start_rate))</f>
        <v/>
      </c>
      <c r="D561" s="51" t="str">
        <f t="shared" si="50"/>
        <v/>
      </c>
      <c r="E561" s="51" t="str">
        <f t="shared" si="51"/>
        <v/>
      </c>
      <c r="F561" s="51" t="str">
        <f t="shared" si="52"/>
        <v/>
      </c>
      <c r="G561" s="51" t="str">
        <f t="shared" si="53"/>
        <v/>
      </c>
    </row>
    <row r="562" spans="1:7" x14ac:dyDescent="0.2">
      <c r="A562" s="48" t="str">
        <f t="shared" si="48"/>
        <v/>
      </c>
      <c r="B562" s="49" t="str">
        <f t="shared" si="49"/>
        <v/>
      </c>
      <c r="C562" s="50" t="str">
        <f>IF(A562="","",IF(variable,IF(A562&lt;MortgageCalculator!$L$6*periods_per_year,start_rate,IF(MortgageCalculator!$L$10&gt;=0,MIN(MortgageCalculator!$L$7,start_rate+MortgageCalculator!$L$10*ROUNDUP((A562-MortgageCalculator!$L$6*periods_per_year)/MortgageCalculator!$L$9,0)),MAX(MortgageCalculator!$L$8,start_rate+MortgageCalculator!$L$10*ROUNDUP((A562-MortgageCalculator!$L$6*periods_per_year)/MortgageCalculator!$L$9,0)))),start_rate))</f>
        <v/>
      </c>
      <c r="D562" s="51" t="str">
        <f t="shared" si="50"/>
        <v/>
      </c>
      <c r="E562" s="51" t="str">
        <f t="shared" si="51"/>
        <v/>
      </c>
      <c r="F562" s="51" t="str">
        <f t="shared" si="52"/>
        <v/>
      </c>
      <c r="G562" s="51" t="str">
        <f t="shared" si="53"/>
        <v/>
      </c>
    </row>
    <row r="563" spans="1:7" x14ac:dyDescent="0.2">
      <c r="A563" s="48" t="str">
        <f t="shared" si="48"/>
        <v/>
      </c>
      <c r="B563" s="49" t="str">
        <f t="shared" si="49"/>
        <v/>
      </c>
      <c r="C563" s="50" t="str">
        <f>IF(A563="","",IF(variable,IF(A563&lt;MortgageCalculator!$L$6*periods_per_year,start_rate,IF(MortgageCalculator!$L$10&gt;=0,MIN(MortgageCalculator!$L$7,start_rate+MortgageCalculator!$L$10*ROUNDUP((A563-MortgageCalculator!$L$6*periods_per_year)/MortgageCalculator!$L$9,0)),MAX(MortgageCalculator!$L$8,start_rate+MortgageCalculator!$L$10*ROUNDUP((A563-MortgageCalculator!$L$6*periods_per_year)/MortgageCalculator!$L$9,0)))),start_rate))</f>
        <v/>
      </c>
      <c r="D563" s="51" t="str">
        <f t="shared" si="50"/>
        <v/>
      </c>
      <c r="E563" s="51" t="str">
        <f t="shared" si="51"/>
        <v/>
      </c>
      <c r="F563" s="51" t="str">
        <f t="shared" si="52"/>
        <v/>
      </c>
      <c r="G563" s="51" t="str">
        <f t="shared" si="53"/>
        <v/>
      </c>
    </row>
    <row r="564" spans="1:7" x14ac:dyDescent="0.2">
      <c r="A564" s="48" t="str">
        <f t="shared" si="48"/>
        <v/>
      </c>
      <c r="B564" s="49" t="str">
        <f t="shared" si="49"/>
        <v/>
      </c>
      <c r="C564" s="50" t="str">
        <f>IF(A564="","",IF(variable,IF(A564&lt;MortgageCalculator!$L$6*periods_per_year,start_rate,IF(MortgageCalculator!$L$10&gt;=0,MIN(MortgageCalculator!$L$7,start_rate+MortgageCalculator!$L$10*ROUNDUP((A564-MortgageCalculator!$L$6*periods_per_year)/MortgageCalculator!$L$9,0)),MAX(MortgageCalculator!$L$8,start_rate+MortgageCalculator!$L$10*ROUNDUP((A564-MortgageCalculator!$L$6*periods_per_year)/MortgageCalculator!$L$9,0)))),start_rate))</f>
        <v/>
      </c>
      <c r="D564" s="51" t="str">
        <f t="shared" si="50"/>
        <v/>
      </c>
      <c r="E564" s="51" t="str">
        <f t="shared" si="51"/>
        <v/>
      </c>
      <c r="F564" s="51" t="str">
        <f t="shared" si="52"/>
        <v/>
      </c>
      <c r="G564" s="51" t="str">
        <f t="shared" si="53"/>
        <v/>
      </c>
    </row>
    <row r="565" spans="1:7" x14ac:dyDescent="0.2">
      <c r="A565" s="48" t="str">
        <f t="shared" si="48"/>
        <v/>
      </c>
      <c r="B565" s="49" t="str">
        <f t="shared" si="49"/>
        <v/>
      </c>
      <c r="C565" s="50" t="str">
        <f>IF(A565="","",IF(variable,IF(A565&lt;MortgageCalculator!$L$6*periods_per_year,start_rate,IF(MortgageCalculator!$L$10&gt;=0,MIN(MortgageCalculator!$L$7,start_rate+MortgageCalculator!$L$10*ROUNDUP((A565-MortgageCalculator!$L$6*periods_per_year)/MortgageCalculator!$L$9,0)),MAX(MortgageCalculator!$L$8,start_rate+MortgageCalculator!$L$10*ROUNDUP((A565-MortgageCalculator!$L$6*periods_per_year)/MortgageCalculator!$L$9,0)))),start_rate))</f>
        <v/>
      </c>
      <c r="D565" s="51" t="str">
        <f t="shared" si="50"/>
        <v/>
      </c>
      <c r="E565" s="51" t="str">
        <f t="shared" si="51"/>
        <v/>
      </c>
      <c r="F565" s="51" t="str">
        <f t="shared" si="52"/>
        <v/>
      </c>
      <c r="G565" s="51" t="str">
        <f t="shared" si="53"/>
        <v/>
      </c>
    </row>
    <row r="566" spans="1:7" x14ac:dyDescent="0.2">
      <c r="A566" s="48" t="str">
        <f t="shared" si="48"/>
        <v/>
      </c>
      <c r="B566" s="49" t="str">
        <f t="shared" si="49"/>
        <v/>
      </c>
      <c r="C566" s="50" t="str">
        <f>IF(A566="","",IF(variable,IF(A566&lt;MortgageCalculator!$L$6*periods_per_year,start_rate,IF(MortgageCalculator!$L$10&gt;=0,MIN(MortgageCalculator!$L$7,start_rate+MortgageCalculator!$L$10*ROUNDUP((A566-MortgageCalculator!$L$6*periods_per_year)/MortgageCalculator!$L$9,0)),MAX(MortgageCalculator!$L$8,start_rate+MortgageCalculator!$L$10*ROUNDUP((A566-MortgageCalculator!$L$6*periods_per_year)/MortgageCalculator!$L$9,0)))),start_rate))</f>
        <v/>
      </c>
      <c r="D566" s="51" t="str">
        <f t="shared" si="50"/>
        <v/>
      </c>
      <c r="E566" s="51" t="str">
        <f t="shared" si="51"/>
        <v/>
      </c>
      <c r="F566" s="51" t="str">
        <f t="shared" si="52"/>
        <v/>
      </c>
      <c r="G566" s="51" t="str">
        <f t="shared" si="53"/>
        <v/>
      </c>
    </row>
    <row r="567" spans="1:7" x14ac:dyDescent="0.2">
      <c r="A567" s="48" t="str">
        <f t="shared" si="48"/>
        <v/>
      </c>
      <c r="B567" s="49" t="str">
        <f t="shared" si="49"/>
        <v/>
      </c>
      <c r="C567" s="50" t="str">
        <f>IF(A567="","",IF(variable,IF(A567&lt;MortgageCalculator!$L$6*periods_per_year,start_rate,IF(MortgageCalculator!$L$10&gt;=0,MIN(MortgageCalculator!$L$7,start_rate+MortgageCalculator!$L$10*ROUNDUP((A567-MortgageCalculator!$L$6*periods_per_year)/MortgageCalculator!$L$9,0)),MAX(MortgageCalculator!$L$8,start_rate+MortgageCalculator!$L$10*ROUNDUP((A567-MortgageCalculator!$L$6*periods_per_year)/MortgageCalculator!$L$9,0)))),start_rate))</f>
        <v/>
      </c>
      <c r="D567" s="51" t="str">
        <f t="shared" si="50"/>
        <v/>
      </c>
      <c r="E567" s="51" t="str">
        <f t="shared" si="51"/>
        <v/>
      </c>
      <c r="F567" s="51" t="str">
        <f t="shared" si="52"/>
        <v/>
      </c>
      <c r="G567" s="51" t="str">
        <f t="shared" si="53"/>
        <v/>
      </c>
    </row>
    <row r="568" spans="1:7" x14ac:dyDescent="0.2">
      <c r="A568" s="48" t="str">
        <f t="shared" si="48"/>
        <v/>
      </c>
      <c r="B568" s="49" t="str">
        <f t="shared" si="49"/>
        <v/>
      </c>
      <c r="C568" s="50" t="str">
        <f>IF(A568="","",IF(variable,IF(A568&lt;MortgageCalculator!$L$6*periods_per_year,start_rate,IF(MortgageCalculator!$L$10&gt;=0,MIN(MortgageCalculator!$L$7,start_rate+MortgageCalculator!$L$10*ROUNDUP((A568-MortgageCalculator!$L$6*periods_per_year)/MortgageCalculator!$L$9,0)),MAX(MortgageCalculator!$L$8,start_rate+MortgageCalculator!$L$10*ROUNDUP((A568-MortgageCalculator!$L$6*periods_per_year)/MortgageCalculator!$L$9,0)))),start_rate))</f>
        <v/>
      </c>
      <c r="D568" s="51" t="str">
        <f t="shared" si="50"/>
        <v/>
      </c>
      <c r="E568" s="51" t="str">
        <f t="shared" si="51"/>
        <v/>
      </c>
      <c r="F568" s="51" t="str">
        <f t="shared" si="52"/>
        <v/>
      </c>
      <c r="G568" s="51" t="str">
        <f t="shared" si="53"/>
        <v/>
      </c>
    </row>
    <row r="569" spans="1:7" x14ac:dyDescent="0.2">
      <c r="A569" s="48" t="str">
        <f t="shared" si="48"/>
        <v/>
      </c>
      <c r="B569" s="49" t="str">
        <f t="shared" si="49"/>
        <v/>
      </c>
      <c r="C569" s="50" t="str">
        <f>IF(A569="","",IF(variable,IF(A569&lt;MortgageCalculator!$L$6*periods_per_year,start_rate,IF(MortgageCalculator!$L$10&gt;=0,MIN(MortgageCalculator!$L$7,start_rate+MortgageCalculator!$L$10*ROUNDUP((A569-MortgageCalculator!$L$6*periods_per_year)/MortgageCalculator!$L$9,0)),MAX(MortgageCalculator!$L$8,start_rate+MortgageCalculator!$L$10*ROUNDUP((A569-MortgageCalculator!$L$6*periods_per_year)/MortgageCalculator!$L$9,0)))),start_rate))</f>
        <v/>
      </c>
      <c r="D569" s="51" t="str">
        <f t="shared" si="50"/>
        <v/>
      </c>
      <c r="E569" s="51" t="str">
        <f t="shared" si="51"/>
        <v/>
      </c>
      <c r="F569" s="51" t="str">
        <f t="shared" si="52"/>
        <v/>
      </c>
      <c r="G569" s="51" t="str">
        <f t="shared" si="53"/>
        <v/>
      </c>
    </row>
    <row r="570" spans="1:7" x14ac:dyDescent="0.2">
      <c r="A570" s="48" t="str">
        <f t="shared" si="48"/>
        <v/>
      </c>
      <c r="B570" s="49" t="str">
        <f t="shared" si="49"/>
        <v/>
      </c>
      <c r="C570" s="50" t="str">
        <f>IF(A570="","",IF(variable,IF(A570&lt;MortgageCalculator!$L$6*periods_per_year,start_rate,IF(MortgageCalculator!$L$10&gt;=0,MIN(MortgageCalculator!$L$7,start_rate+MortgageCalculator!$L$10*ROUNDUP((A570-MortgageCalculator!$L$6*periods_per_year)/MortgageCalculator!$L$9,0)),MAX(MortgageCalculator!$L$8,start_rate+MortgageCalculator!$L$10*ROUNDUP((A570-MortgageCalculator!$L$6*periods_per_year)/MortgageCalculator!$L$9,0)))),start_rate))</f>
        <v/>
      </c>
      <c r="D570" s="51" t="str">
        <f t="shared" si="50"/>
        <v/>
      </c>
      <c r="E570" s="51" t="str">
        <f t="shared" si="51"/>
        <v/>
      </c>
      <c r="F570" s="51" t="str">
        <f t="shared" si="52"/>
        <v/>
      </c>
      <c r="G570" s="51" t="str">
        <f t="shared" si="53"/>
        <v/>
      </c>
    </row>
    <row r="571" spans="1:7" x14ac:dyDescent="0.2">
      <c r="A571" s="48" t="str">
        <f t="shared" si="48"/>
        <v/>
      </c>
      <c r="B571" s="49" t="str">
        <f t="shared" si="49"/>
        <v/>
      </c>
      <c r="C571" s="50" t="str">
        <f>IF(A571="","",IF(variable,IF(A571&lt;MortgageCalculator!$L$6*periods_per_year,start_rate,IF(MortgageCalculator!$L$10&gt;=0,MIN(MortgageCalculator!$L$7,start_rate+MortgageCalculator!$L$10*ROUNDUP((A571-MortgageCalculator!$L$6*periods_per_year)/MortgageCalculator!$L$9,0)),MAX(MortgageCalculator!$L$8,start_rate+MortgageCalculator!$L$10*ROUNDUP((A571-MortgageCalculator!$L$6*periods_per_year)/MortgageCalculator!$L$9,0)))),start_rate))</f>
        <v/>
      </c>
      <c r="D571" s="51" t="str">
        <f t="shared" si="50"/>
        <v/>
      </c>
      <c r="E571" s="51" t="str">
        <f t="shared" si="51"/>
        <v/>
      </c>
      <c r="F571" s="51" t="str">
        <f t="shared" si="52"/>
        <v/>
      </c>
      <c r="G571" s="51" t="str">
        <f t="shared" si="53"/>
        <v/>
      </c>
    </row>
    <row r="572" spans="1:7" x14ac:dyDescent="0.2">
      <c r="A572" s="48" t="str">
        <f t="shared" si="48"/>
        <v/>
      </c>
      <c r="B572" s="49" t="str">
        <f t="shared" si="49"/>
        <v/>
      </c>
      <c r="C572" s="50" t="str">
        <f>IF(A572="","",IF(variable,IF(A572&lt;MortgageCalculator!$L$6*periods_per_year,start_rate,IF(MortgageCalculator!$L$10&gt;=0,MIN(MortgageCalculator!$L$7,start_rate+MortgageCalculator!$L$10*ROUNDUP((A572-MortgageCalculator!$L$6*periods_per_year)/MortgageCalculator!$L$9,0)),MAX(MortgageCalculator!$L$8,start_rate+MortgageCalculator!$L$10*ROUNDUP((A572-MortgageCalculator!$L$6*periods_per_year)/MortgageCalculator!$L$9,0)))),start_rate))</f>
        <v/>
      </c>
      <c r="D572" s="51" t="str">
        <f t="shared" si="50"/>
        <v/>
      </c>
      <c r="E572" s="51" t="str">
        <f t="shared" si="51"/>
        <v/>
      </c>
      <c r="F572" s="51" t="str">
        <f t="shared" si="52"/>
        <v/>
      </c>
      <c r="G572" s="51" t="str">
        <f t="shared" si="53"/>
        <v/>
      </c>
    </row>
    <row r="573" spans="1:7" x14ac:dyDescent="0.2">
      <c r="A573" s="48" t="str">
        <f t="shared" si="48"/>
        <v/>
      </c>
      <c r="B573" s="49" t="str">
        <f t="shared" si="49"/>
        <v/>
      </c>
      <c r="C573" s="50" t="str">
        <f>IF(A573="","",IF(variable,IF(A573&lt;MortgageCalculator!$L$6*periods_per_year,start_rate,IF(MortgageCalculator!$L$10&gt;=0,MIN(MortgageCalculator!$L$7,start_rate+MortgageCalculator!$L$10*ROUNDUP((A573-MortgageCalculator!$L$6*periods_per_year)/MortgageCalculator!$L$9,0)),MAX(MortgageCalculator!$L$8,start_rate+MortgageCalculator!$L$10*ROUNDUP((A573-MortgageCalculator!$L$6*periods_per_year)/MortgageCalculator!$L$9,0)))),start_rate))</f>
        <v/>
      </c>
      <c r="D573" s="51" t="str">
        <f t="shared" si="50"/>
        <v/>
      </c>
      <c r="E573" s="51" t="str">
        <f t="shared" si="51"/>
        <v/>
      </c>
      <c r="F573" s="51" t="str">
        <f t="shared" si="52"/>
        <v/>
      </c>
      <c r="G573" s="51" t="str">
        <f t="shared" si="53"/>
        <v/>
      </c>
    </row>
    <row r="574" spans="1:7" x14ac:dyDescent="0.2">
      <c r="A574" s="48" t="str">
        <f t="shared" si="48"/>
        <v/>
      </c>
      <c r="B574" s="49" t="str">
        <f t="shared" si="49"/>
        <v/>
      </c>
      <c r="C574" s="50" t="str">
        <f>IF(A574="","",IF(variable,IF(A574&lt;MortgageCalculator!$L$6*periods_per_year,start_rate,IF(MortgageCalculator!$L$10&gt;=0,MIN(MortgageCalculator!$L$7,start_rate+MortgageCalculator!$L$10*ROUNDUP((A574-MortgageCalculator!$L$6*periods_per_year)/MortgageCalculator!$L$9,0)),MAX(MortgageCalculator!$L$8,start_rate+MortgageCalculator!$L$10*ROUNDUP((A574-MortgageCalculator!$L$6*periods_per_year)/MortgageCalculator!$L$9,0)))),start_rate))</f>
        <v/>
      </c>
      <c r="D574" s="51" t="str">
        <f t="shared" si="50"/>
        <v/>
      </c>
      <c r="E574" s="51" t="str">
        <f t="shared" si="51"/>
        <v/>
      </c>
      <c r="F574" s="51" t="str">
        <f t="shared" si="52"/>
        <v/>
      </c>
      <c r="G574" s="51" t="str">
        <f t="shared" si="53"/>
        <v/>
      </c>
    </row>
    <row r="575" spans="1:7" x14ac:dyDescent="0.2">
      <c r="A575" s="48" t="str">
        <f t="shared" si="48"/>
        <v/>
      </c>
      <c r="B575" s="49" t="str">
        <f t="shared" si="49"/>
        <v/>
      </c>
      <c r="C575" s="50" t="str">
        <f>IF(A575="","",IF(variable,IF(A575&lt;MortgageCalculator!$L$6*periods_per_year,start_rate,IF(MortgageCalculator!$L$10&gt;=0,MIN(MortgageCalculator!$L$7,start_rate+MortgageCalculator!$L$10*ROUNDUP((A575-MortgageCalculator!$L$6*periods_per_year)/MortgageCalculator!$L$9,0)),MAX(MortgageCalculator!$L$8,start_rate+MortgageCalculator!$L$10*ROUNDUP((A575-MortgageCalculator!$L$6*periods_per_year)/MortgageCalculator!$L$9,0)))),start_rate))</f>
        <v/>
      </c>
      <c r="D575" s="51" t="str">
        <f t="shared" si="50"/>
        <v/>
      </c>
      <c r="E575" s="51" t="str">
        <f t="shared" si="51"/>
        <v/>
      </c>
      <c r="F575" s="51" t="str">
        <f t="shared" si="52"/>
        <v/>
      </c>
      <c r="G575" s="51" t="str">
        <f t="shared" si="53"/>
        <v/>
      </c>
    </row>
    <row r="576" spans="1:7" x14ac:dyDescent="0.2">
      <c r="A576" s="48" t="str">
        <f t="shared" si="48"/>
        <v/>
      </c>
      <c r="B576" s="49" t="str">
        <f t="shared" si="49"/>
        <v/>
      </c>
      <c r="C576" s="50" t="str">
        <f>IF(A576="","",IF(variable,IF(A576&lt;MortgageCalculator!$L$6*periods_per_year,start_rate,IF(MortgageCalculator!$L$10&gt;=0,MIN(MortgageCalculator!$L$7,start_rate+MortgageCalculator!$L$10*ROUNDUP((A576-MortgageCalculator!$L$6*periods_per_year)/MortgageCalculator!$L$9,0)),MAX(MortgageCalculator!$L$8,start_rate+MortgageCalculator!$L$10*ROUNDUP((A576-MortgageCalculator!$L$6*periods_per_year)/MortgageCalculator!$L$9,0)))),start_rate))</f>
        <v/>
      </c>
      <c r="D576" s="51" t="str">
        <f t="shared" si="50"/>
        <v/>
      </c>
      <c r="E576" s="51" t="str">
        <f t="shared" si="51"/>
        <v/>
      </c>
      <c r="F576" s="51" t="str">
        <f t="shared" si="52"/>
        <v/>
      </c>
      <c r="G576" s="51" t="str">
        <f t="shared" si="53"/>
        <v/>
      </c>
    </row>
    <row r="577" spans="1:7" x14ac:dyDescent="0.2">
      <c r="A577" s="48" t="str">
        <f t="shared" si="48"/>
        <v/>
      </c>
      <c r="B577" s="49" t="str">
        <f t="shared" si="49"/>
        <v/>
      </c>
      <c r="C577" s="50" t="str">
        <f>IF(A577="","",IF(variable,IF(A577&lt;MortgageCalculator!$L$6*periods_per_year,start_rate,IF(MortgageCalculator!$L$10&gt;=0,MIN(MortgageCalculator!$L$7,start_rate+MortgageCalculator!$L$10*ROUNDUP((A577-MortgageCalculator!$L$6*periods_per_year)/MortgageCalculator!$L$9,0)),MAX(MortgageCalculator!$L$8,start_rate+MortgageCalculator!$L$10*ROUNDUP((A577-MortgageCalculator!$L$6*periods_per_year)/MortgageCalculator!$L$9,0)))),start_rate))</f>
        <v/>
      </c>
      <c r="D577" s="51" t="str">
        <f t="shared" si="50"/>
        <v/>
      </c>
      <c r="E577" s="51" t="str">
        <f t="shared" si="51"/>
        <v/>
      </c>
      <c r="F577" s="51" t="str">
        <f t="shared" si="52"/>
        <v/>
      </c>
      <c r="G577" s="51" t="str">
        <f t="shared" si="53"/>
        <v/>
      </c>
    </row>
    <row r="578" spans="1:7" x14ac:dyDescent="0.2">
      <c r="A578" s="48" t="str">
        <f t="shared" si="48"/>
        <v/>
      </c>
      <c r="B578" s="49" t="str">
        <f t="shared" si="49"/>
        <v/>
      </c>
      <c r="C578" s="50" t="str">
        <f>IF(A578="","",IF(variable,IF(A578&lt;MortgageCalculator!$L$6*periods_per_year,start_rate,IF(MortgageCalculator!$L$10&gt;=0,MIN(MortgageCalculator!$L$7,start_rate+MortgageCalculator!$L$10*ROUNDUP((A578-MortgageCalculator!$L$6*periods_per_year)/MortgageCalculator!$L$9,0)),MAX(MortgageCalculator!$L$8,start_rate+MortgageCalculator!$L$10*ROUNDUP((A578-MortgageCalculator!$L$6*periods_per_year)/MortgageCalculator!$L$9,0)))),start_rate))</f>
        <v/>
      </c>
      <c r="D578" s="51" t="str">
        <f t="shared" si="50"/>
        <v/>
      </c>
      <c r="E578" s="51" t="str">
        <f t="shared" si="51"/>
        <v/>
      </c>
      <c r="F578" s="51" t="str">
        <f t="shared" si="52"/>
        <v/>
      </c>
      <c r="G578" s="51" t="str">
        <f t="shared" si="53"/>
        <v/>
      </c>
    </row>
    <row r="579" spans="1:7" x14ac:dyDescent="0.2">
      <c r="A579" s="48" t="str">
        <f t="shared" si="48"/>
        <v/>
      </c>
      <c r="B579" s="49" t="str">
        <f t="shared" si="49"/>
        <v/>
      </c>
      <c r="C579" s="50" t="str">
        <f>IF(A579="","",IF(variable,IF(A579&lt;MortgageCalculator!$L$6*periods_per_year,start_rate,IF(MortgageCalculator!$L$10&gt;=0,MIN(MortgageCalculator!$L$7,start_rate+MortgageCalculator!$L$10*ROUNDUP((A579-MortgageCalculator!$L$6*periods_per_year)/MortgageCalculator!$L$9,0)),MAX(MortgageCalculator!$L$8,start_rate+MortgageCalculator!$L$10*ROUNDUP((A579-MortgageCalculator!$L$6*periods_per_year)/MortgageCalculator!$L$9,0)))),start_rate))</f>
        <v/>
      </c>
      <c r="D579" s="51" t="str">
        <f t="shared" si="50"/>
        <v/>
      </c>
      <c r="E579" s="51" t="str">
        <f t="shared" si="51"/>
        <v/>
      </c>
      <c r="F579" s="51" t="str">
        <f t="shared" si="52"/>
        <v/>
      </c>
      <c r="G579" s="51" t="str">
        <f t="shared" si="53"/>
        <v/>
      </c>
    </row>
    <row r="580" spans="1:7" x14ac:dyDescent="0.2">
      <c r="A580" s="48" t="str">
        <f t="shared" ref="A580:A643" si="54">IF(G579="","",IF(OR(A579&gt;=nper,ROUND(G579,2)&lt;=0),"",A579+1))</f>
        <v/>
      </c>
      <c r="B580" s="49" t="str">
        <f t="shared" ref="B580:B643" si="55">IF(A580="","",IF(OR(periods_per_year=26,periods_per_year=52),IF(periods_per_year=26,IF(A580=1,fpdate,B579+14),IF(periods_per_year=52,IF(A580=1,fpdate,B579+7),"n/a")),IF(periods_per_year=24,DATE(YEAR(fpdate),MONTH(fpdate)+(A580-1)/2+IF(AND(DAY(fpdate)&gt;=15,MOD(A580,2)=0),1,0),IF(MOD(A580,2)=0,IF(DAY(fpdate)&gt;=15,DAY(fpdate)-14,DAY(fpdate)+14),DAY(fpdate))),IF(DAY(DATE(YEAR(fpdate),MONTH(fpdate)+A580-1,DAY(fpdate)))&lt;&gt;DAY(fpdate),DATE(YEAR(fpdate),MONTH(fpdate)+A580,0),DATE(YEAR(fpdate),MONTH(fpdate)+A580-1,DAY(fpdate))))))</f>
        <v/>
      </c>
      <c r="C580" s="50" t="str">
        <f>IF(A580="","",IF(variable,IF(A580&lt;MortgageCalculator!$L$6*periods_per_year,start_rate,IF(MortgageCalculator!$L$10&gt;=0,MIN(MortgageCalculator!$L$7,start_rate+MortgageCalculator!$L$10*ROUNDUP((A580-MortgageCalculator!$L$6*periods_per_year)/MortgageCalculator!$L$9,0)),MAX(MortgageCalculator!$L$8,start_rate+MortgageCalculator!$L$10*ROUNDUP((A580-MortgageCalculator!$L$6*periods_per_year)/MortgageCalculator!$L$9,0)))),start_rate))</f>
        <v/>
      </c>
      <c r="D580" s="51" t="str">
        <f t="shared" ref="D580:D643" si="56">IF(A580="","",ROUND((((1+C580/CP)^(CP/periods_per_year))-1)*G579,2))</f>
        <v/>
      </c>
      <c r="E580" s="51" t="str">
        <f t="shared" ref="E580:E643" si="57">IF(A580="","",IF(A580=nper,G579+D580,MIN(G579+D580,IF(C580=C579,E579,ROUND(-PMT(((1+C580/CP)^(CP/periods_per_year))-1,nper-A580+1,G579),2)))))</f>
        <v/>
      </c>
      <c r="F580" s="51" t="str">
        <f t="shared" ref="F580:F643" si="58">IF(A580="","",E580-D580)</f>
        <v/>
      </c>
      <c r="G580" s="51" t="str">
        <f t="shared" ref="G580:G643" si="59">IF(A580="","",G579-F580)</f>
        <v/>
      </c>
    </row>
    <row r="581" spans="1:7" x14ac:dyDescent="0.2">
      <c r="A581" s="48" t="str">
        <f t="shared" si="54"/>
        <v/>
      </c>
      <c r="B581" s="49" t="str">
        <f t="shared" si="55"/>
        <v/>
      </c>
      <c r="C581" s="50" t="str">
        <f>IF(A581="","",IF(variable,IF(A581&lt;MortgageCalculator!$L$6*periods_per_year,start_rate,IF(MortgageCalculator!$L$10&gt;=0,MIN(MortgageCalculator!$L$7,start_rate+MortgageCalculator!$L$10*ROUNDUP((A581-MortgageCalculator!$L$6*periods_per_year)/MortgageCalculator!$L$9,0)),MAX(MortgageCalculator!$L$8,start_rate+MortgageCalculator!$L$10*ROUNDUP((A581-MortgageCalculator!$L$6*periods_per_year)/MortgageCalculator!$L$9,0)))),start_rate))</f>
        <v/>
      </c>
      <c r="D581" s="51" t="str">
        <f t="shared" si="56"/>
        <v/>
      </c>
      <c r="E581" s="51" t="str">
        <f t="shared" si="57"/>
        <v/>
      </c>
      <c r="F581" s="51" t="str">
        <f t="shared" si="58"/>
        <v/>
      </c>
      <c r="G581" s="51" t="str">
        <f t="shared" si="59"/>
        <v/>
      </c>
    </row>
    <row r="582" spans="1:7" x14ac:dyDescent="0.2">
      <c r="A582" s="48" t="str">
        <f t="shared" si="54"/>
        <v/>
      </c>
      <c r="B582" s="49" t="str">
        <f t="shared" si="55"/>
        <v/>
      </c>
      <c r="C582" s="50" t="str">
        <f>IF(A582="","",IF(variable,IF(A582&lt;MortgageCalculator!$L$6*periods_per_year,start_rate,IF(MortgageCalculator!$L$10&gt;=0,MIN(MortgageCalculator!$L$7,start_rate+MortgageCalculator!$L$10*ROUNDUP((A582-MortgageCalculator!$L$6*periods_per_year)/MortgageCalculator!$L$9,0)),MAX(MortgageCalculator!$L$8,start_rate+MortgageCalculator!$L$10*ROUNDUP((A582-MortgageCalculator!$L$6*periods_per_year)/MortgageCalculator!$L$9,0)))),start_rate))</f>
        <v/>
      </c>
      <c r="D582" s="51" t="str">
        <f t="shared" si="56"/>
        <v/>
      </c>
      <c r="E582" s="51" t="str">
        <f t="shared" si="57"/>
        <v/>
      </c>
      <c r="F582" s="51" t="str">
        <f t="shared" si="58"/>
        <v/>
      </c>
      <c r="G582" s="51" t="str">
        <f t="shared" si="59"/>
        <v/>
      </c>
    </row>
    <row r="583" spans="1:7" x14ac:dyDescent="0.2">
      <c r="A583" s="48" t="str">
        <f t="shared" si="54"/>
        <v/>
      </c>
      <c r="B583" s="49" t="str">
        <f t="shared" si="55"/>
        <v/>
      </c>
      <c r="C583" s="50" t="str">
        <f>IF(A583="","",IF(variable,IF(A583&lt;MortgageCalculator!$L$6*periods_per_year,start_rate,IF(MortgageCalculator!$L$10&gt;=0,MIN(MortgageCalculator!$L$7,start_rate+MortgageCalculator!$L$10*ROUNDUP((A583-MortgageCalculator!$L$6*periods_per_year)/MortgageCalculator!$L$9,0)),MAX(MortgageCalculator!$L$8,start_rate+MortgageCalculator!$L$10*ROUNDUP((A583-MortgageCalculator!$L$6*periods_per_year)/MortgageCalculator!$L$9,0)))),start_rate))</f>
        <v/>
      </c>
      <c r="D583" s="51" t="str">
        <f t="shared" si="56"/>
        <v/>
      </c>
      <c r="E583" s="51" t="str">
        <f t="shared" si="57"/>
        <v/>
      </c>
      <c r="F583" s="51" t="str">
        <f t="shared" si="58"/>
        <v/>
      </c>
      <c r="G583" s="51" t="str">
        <f t="shared" si="59"/>
        <v/>
      </c>
    </row>
    <row r="584" spans="1:7" x14ac:dyDescent="0.2">
      <c r="A584" s="48" t="str">
        <f t="shared" si="54"/>
        <v/>
      </c>
      <c r="B584" s="49" t="str">
        <f t="shared" si="55"/>
        <v/>
      </c>
      <c r="C584" s="50" t="str">
        <f>IF(A584="","",IF(variable,IF(A584&lt;MortgageCalculator!$L$6*periods_per_year,start_rate,IF(MortgageCalculator!$L$10&gt;=0,MIN(MortgageCalculator!$L$7,start_rate+MortgageCalculator!$L$10*ROUNDUP((A584-MortgageCalculator!$L$6*periods_per_year)/MortgageCalculator!$L$9,0)),MAX(MortgageCalculator!$L$8,start_rate+MortgageCalculator!$L$10*ROUNDUP((A584-MortgageCalculator!$L$6*periods_per_year)/MortgageCalculator!$L$9,0)))),start_rate))</f>
        <v/>
      </c>
      <c r="D584" s="51" t="str">
        <f t="shared" si="56"/>
        <v/>
      </c>
      <c r="E584" s="51" t="str">
        <f t="shared" si="57"/>
        <v/>
      </c>
      <c r="F584" s="51" t="str">
        <f t="shared" si="58"/>
        <v/>
      </c>
      <c r="G584" s="51" t="str">
        <f t="shared" si="59"/>
        <v/>
      </c>
    </row>
    <row r="585" spans="1:7" x14ac:dyDescent="0.2">
      <c r="A585" s="48" t="str">
        <f t="shared" si="54"/>
        <v/>
      </c>
      <c r="B585" s="49" t="str">
        <f t="shared" si="55"/>
        <v/>
      </c>
      <c r="C585" s="50" t="str">
        <f>IF(A585="","",IF(variable,IF(A585&lt;MortgageCalculator!$L$6*periods_per_year,start_rate,IF(MortgageCalculator!$L$10&gt;=0,MIN(MortgageCalculator!$L$7,start_rate+MortgageCalculator!$L$10*ROUNDUP((A585-MortgageCalculator!$L$6*periods_per_year)/MortgageCalculator!$L$9,0)),MAX(MortgageCalculator!$L$8,start_rate+MortgageCalculator!$L$10*ROUNDUP((A585-MortgageCalculator!$L$6*periods_per_year)/MortgageCalculator!$L$9,0)))),start_rate))</f>
        <v/>
      </c>
      <c r="D585" s="51" t="str">
        <f t="shared" si="56"/>
        <v/>
      </c>
      <c r="E585" s="51" t="str">
        <f t="shared" si="57"/>
        <v/>
      </c>
      <c r="F585" s="51" t="str">
        <f t="shared" si="58"/>
        <v/>
      </c>
      <c r="G585" s="51" t="str">
        <f t="shared" si="59"/>
        <v/>
      </c>
    </row>
    <row r="586" spans="1:7" x14ac:dyDescent="0.2">
      <c r="A586" s="48" t="str">
        <f t="shared" si="54"/>
        <v/>
      </c>
      <c r="B586" s="49" t="str">
        <f t="shared" si="55"/>
        <v/>
      </c>
      <c r="C586" s="50" t="str">
        <f>IF(A586="","",IF(variable,IF(A586&lt;MortgageCalculator!$L$6*periods_per_year,start_rate,IF(MortgageCalculator!$L$10&gt;=0,MIN(MortgageCalculator!$L$7,start_rate+MortgageCalculator!$L$10*ROUNDUP((A586-MortgageCalculator!$L$6*periods_per_year)/MortgageCalculator!$L$9,0)),MAX(MortgageCalculator!$L$8,start_rate+MortgageCalculator!$L$10*ROUNDUP((A586-MortgageCalculator!$L$6*periods_per_year)/MortgageCalculator!$L$9,0)))),start_rate))</f>
        <v/>
      </c>
      <c r="D586" s="51" t="str">
        <f t="shared" si="56"/>
        <v/>
      </c>
      <c r="E586" s="51" t="str">
        <f t="shared" si="57"/>
        <v/>
      </c>
      <c r="F586" s="51" t="str">
        <f t="shared" si="58"/>
        <v/>
      </c>
      <c r="G586" s="51" t="str">
        <f t="shared" si="59"/>
        <v/>
      </c>
    </row>
    <row r="587" spans="1:7" x14ac:dyDescent="0.2">
      <c r="A587" s="48" t="str">
        <f t="shared" si="54"/>
        <v/>
      </c>
      <c r="B587" s="49" t="str">
        <f t="shared" si="55"/>
        <v/>
      </c>
      <c r="C587" s="50" t="str">
        <f>IF(A587="","",IF(variable,IF(A587&lt;MortgageCalculator!$L$6*periods_per_year,start_rate,IF(MortgageCalculator!$L$10&gt;=0,MIN(MortgageCalculator!$L$7,start_rate+MortgageCalculator!$L$10*ROUNDUP((A587-MortgageCalculator!$L$6*periods_per_year)/MortgageCalculator!$L$9,0)),MAX(MortgageCalculator!$L$8,start_rate+MortgageCalculator!$L$10*ROUNDUP((A587-MortgageCalculator!$L$6*periods_per_year)/MortgageCalculator!$L$9,0)))),start_rate))</f>
        <v/>
      </c>
      <c r="D587" s="51" t="str">
        <f t="shared" si="56"/>
        <v/>
      </c>
      <c r="E587" s="51" t="str">
        <f t="shared" si="57"/>
        <v/>
      </c>
      <c r="F587" s="51" t="str">
        <f t="shared" si="58"/>
        <v/>
      </c>
      <c r="G587" s="51" t="str">
        <f t="shared" si="59"/>
        <v/>
      </c>
    </row>
    <row r="588" spans="1:7" x14ac:dyDescent="0.2">
      <c r="A588" s="48" t="str">
        <f t="shared" si="54"/>
        <v/>
      </c>
      <c r="B588" s="49" t="str">
        <f t="shared" si="55"/>
        <v/>
      </c>
      <c r="C588" s="50" t="str">
        <f>IF(A588="","",IF(variable,IF(A588&lt;MortgageCalculator!$L$6*periods_per_year,start_rate,IF(MortgageCalculator!$L$10&gt;=0,MIN(MortgageCalculator!$L$7,start_rate+MortgageCalculator!$L$10*ROUNDUP((A588-MortgageCalculator!$L$6*periods_per_year)/MortgageCalculator!$L$9,0)),MAX(MortgageCalculator!$L$8,start_rate+MortgageCalculator!$L$10*ROUNDUP((A588-MortgageCalculator!$L$6*periods_per_year)/MortgageCalculator!$L$9,0)))),start_rate))</f>
        <v/>
      </c>
      <c r="D588" s="51" t="str">
        <f t="shared" si="56"/>
        <v/>
      </c>
      <c r="E588" s="51" t="str">
        <f t="shared" si="57"/>
        <v/>
      </c>
      <c r="F588" s="51" t="str">
        <f t="shared" si="58"/>
        <v/>
      </c>
      <c r="G588" s="51" t="str">
        <f t="shared" si="59"/>
        <v/>
      </c>
    </row>
    <row r="589" spans="1:7" x14ac:dyDescent="0.2">
      <c r="A589" s="48" t="str">
        <f t="shared" si="54"/>
        <v/>
      </c>
      <c r="B589" s="49" t="str">
        <f t="shared" si="55"/>
        <v/>
      </c>
      <c r="C589" s="50" t="str">
        <f>IF(A589="","",IF(variable,IF(A589&lt;MortgageCalculator!$L$6*periods_per_year,start_rate,IF(MortgageCalculator!$L$10&gt;=0,MIN(MortgageCalculator!$L$7,start_rate+MortgageCalculator!$L$10*ROUNDUP((A589-MortgageCalculator!$L$6*periods_per_year)/MortgageCalculator!$L$9,0)),MAX(MortgageCalculator!$L$8,start_rate+MortgageCalculator!$L$10*ROUNDUP((A589-MortgageCalculator!$L$6*periods_per_year)/MortgageCalculator!$L$9,0)))),start_rate))</f>
        <v/>
      </c>
      <c r="D589" s="51" t="str">
        <f t="shared" si="56"/>
        <v/>
      </c>
      <c r="E589" s="51" t="str">
        <f t="shared" si="57"/>
        <v/>
      </c>
      <c r="F589" s="51" t="str">
        <f t="shared" si="58"/>
        <v/>
      </c>
      <c r="G589" s="51" t="str">
        <f t="shared" si="59"/>
        <v/>
      </c>
    </row>
    <row r="590" spans="1:7" x14ac:dyDescent="0.2">
      <c r="A590" s="48" t="str">
        <f t="shared" si="54"/>
        <v/>
      </c>
      <c r="B590" s="49" t="str">
        <f t="shared" si="55"/>
        <v/>
      </c>
      <c r="C590" s="50" t="str">
        <f>IF(A590="","",IF(variable,IF(A590&lt;MortgageCalculator!$L$6*periods_per_year,start_rate,IF(MortgageCalculator!$L$10&gt;=0,MIN(MortgageCalculator!$L$7,start_rate+MortgageCalculator!$L$10*ROUNDUP((A590-MortgageCalculator!$L$6*periods_per_year)/MortgageCalculator!$L$9,0)),MAX(MortgageCalculator!$L$8,start_rate+MortgageCalculator!$L$10*ROUNDUP((A590-MortgageCalculator!$L$6*periods_per_year)/MortgageCalculator!$L$9,0)))),start_rate))</f>
        <v/>
      </c>
      <c r="D590" s="51" t="str">
        <f t="shared" si="56"/>
        <v/>
      </c>
      <c r="E590" s="51" t="str">
        <f t="shared" si="57"/>
        <v/>
      </c>
      <c r="F590" s="51" t="str">
        <f t="shared" si="58"/>
        <v/>
      </c>
      <c r="G590" s="51" t="str">
        <f t="shared" si="59"/>
        <v/>
      </c>
    </row>
    <row r="591" spans="1:7" x14ac:dyDescent="0.2">
      <c r="A591" s="48" t="str">
        <f t="shared" si="54"/>
        <v/>
      </c>
      <c r="B591" s="49" t="str">
        <f t="shared" si="55"/>
        <v/>
      </c>
      <c r="C591" s="50" t="str">
        <f>IF(A591="","",IF(variable,IF(A591&lt;MortgageCalculator!$L$6*periods_per_year,start_rate,IF(MortgageCalculator!$L$10&gt;=0,MIN(MortgageCalculator!$L$7,start_rate+MortgageCalculator!$L$10*ROUNDUP((A591-MortgageCalculator!$L$6*periods_per_year)/MortgageCalculator!$L$9,0)),MAX(MortgageCalculator!$L$8,start_rate+MortgageCalculator!$L$10*ROUNDUP((A591-MortgageCalculator!$L$6*periods_per_year)/MortgageCalculator!$L$9,0)))),start_rate))</f>
        <v/>
      </c>
      <c r="D591" s="51" t="str">
        <f t="shared" si="56"/>
        <v/>
      </c>
      <c r="E591" s="51" t="str">
        <f t="shared" si="57"/>
        <v/>
      </c>
      <c r="F591" s="51" t="str">
        <f t="shared" si="58"/>
        <v/>
      </c>
      <c r="G591" s="51" t="str">
        <f t="shared" si="59"/>
        <v/>
      </c>
    </row>
    <row r="592" spans="1:7" x14ac:dyDescent="0.2">
      <c r="A592" s="48" t="str">
        <f t="shared" si="54"/>
        <v/>
      </c>
      <c r="B592" s="49" t="str">
        <f t="shared" si="55"/>
        <v/>
      </c>
      <c r="C592" s="50" t="str">
        <f>IF(A592="","",IF(variable,IF(A592&lt;MortgageCalculator!$L$6*periods_per_year,start_rate,IF(MortgageCalculator!$L$10&gt;=0,MIN(MortgageCalculator!$L$7,start_rate+MortgageCalculator!$L$10*ROUNDUP((A592-MortgageCalculator!$L$6*periods_per_year)/MortgageCalculator!$L$9,0)),MAX(MortgageCalculator!$L$8,start_rate+MortgageCalculator!$L$10*ROUNDUP((A592-MortgageCalculator!$L$6*periods_per_year)/MortgageCalculator!$L$9,0)))),start_rate))</f>
        <v/>
      </c>
      <c r="D592" s="51" t="str">
        <f t="shared" si="56"/>
        <v/>
      </c>
      <c r="E592" s="51" t="str">
        <f t="shared" si="57"/>
        <v/>
      </c>
      <c r="F592" s="51" t="str">
        <f t="shared" si="58"/>
        <v/>
      </c>
      <c r="G592" s="51" t="str">
        <f t="shared" si="59"/>
        <v/>
      </c>
    </row>
    <row r="593" spans="1:7" x14ac:dyDescent="0.2">
      <c r="A593" s="48" t="str">
        <f t="shared" si="54"/>
        <v/>
      </c>
      <c r="B593" s="49" t="str">
        <f t="shared" si="55"/>
        <v/>
      </c>
      <c r="C593" s="50" t="str">
        <f>IF(A593="","",IF(variable,IF(A593&lt;MortgageCalculator!$L$6*periods_per_year,start_rate,IF(MortgageCalculator!$L$10&gt;=0,MIN(MortgageCalculator!$L$7,start_rate+MortgageCalculator!$L$10*ROUNDUP((A593-MortgageCalculator!$L$6*periods_per_year)/MortgageCalculator!$L$9,0)),MAX(MortgageCalculator!$L$8,start_rate+MortgageCalculator!$L$10*ROUNDUP((A593-MortgageCalculator!$L$6*periods_per_year)/MortgageCalculator!$L$9,0)))),start_rate))</f>
        <v/>
      </c>
      <c r="D593" s="51" t="str">
        <f t="shared" si="56"/>
        <v/>
      </c>
      <c r="E593" s="51" t="str">
        <f t="shared" si="57"/>
        <v/>
      </c>
      <c r="F593" s="51" t="str">
        <f t="shared" si="58"/>
        <v/>
      </c>
      <c r="G593" s="51" t="str">
        <f t="shared" si="59"/>
        <v/>
      </c>
    </row>
    <row r="594" spans="1:7" x14ac:dyDescent="0.2">
      <c r="A594" s="48" t="str">
        <f t="shared" si="54"/>
        <v/>
      </c>
      <c r="B594" s="49" t="str">
        <f t="shared" si="55"/>
        <v/>
      </c>
      <c r="C594" s="50" t="str">
        <f>IF(A594="","",IF(variable,IF(A594&lt;MortgageCalculator!$L$6*periods_per_year,start_rate,IF(MortgageCalculator!$L$10&gt;=0,MIN(MortgageCalculator!$L$7,start_rate+MortgageCalculator!$L$10*ROUNDUP((A594-MortgageCalculator!$L$6*periods_per_year)/MortgageCalculator!$L$9,0)),MAX(MortgageCalculator!$L$8,start_rate+MortgageCalculator!$L$10*ROUNDUP((A594-MortgageCalculator!$L$6*periods_per_year)/MortgageCalculator!$L$9,0)))),start_rate))</f>
        <v/>
      </c>
      <c r="D594" s="51" t="str">
        <f t="shared" si="56"/>
        <v/>
      </c>
      <c r="E594" s="51" t="str">
        <f t="shared" si="57"/>
        <v/>
      </c>
      <c r="F594" s="51" t="str">
        <f t="shared" si="58"/>
        <v/>
      </c>
      <c r="G594" s="51" t="str">
        <f t="shared" si="59"/>
        <v/>
      </c>
    </row>
    <row r="595" spans="1:7" x14ac:dyDescent="0.2">
      <c r="A595" s="48" t="str">
        <f t="shared" si="54"/>
        <v/>
      </c>
      <c r="B595" s="49" t="str">
        <f t="shared" si="55"/>
        <v/>
      </c>
      <c r="C595" s="50" t="str">
        <f>IF(A595="","",IF(variable,IF(A595&lt;MortgageCalculator!$L$6*periods_per_year,start_rate,IF(MortgageCalculator!$L$10&gt;=0,MIN(MortgageCalculator!$L$7,start_rate+MortgageCalculator!$L$10*ROUNDUP((A595-MortgageCalculator!$L$6*periods_per_year)/MortgageCalculator!$L$9,0)),MAX(MortgageCalculator!$L$8,start_rate+MortgageCalculator!$L$10*ROUNDUP((A595-MortgageCalculator!$L$6*periods_per_year)/MortgageCalculator!$L$9,0)))),start_rate))</f>
        <v/>
      </c>
      <c r="D595" s="51" t="str">
        <f t="shared" si="56"/>
        <v/>
      </c>
      <c r="E595" s="51" t="str">
        <f t="shared" si="57"/>
        <v/>
      </c>
      <c r="F595" s="51" t="str">
        <f t="shared" si="58"/>
        <v/>
      </c>
      <c r="G595" s="51" t="str">
        <f t="shared" si="59"/>
        <v/>
      </c>
    </row>
    <row r="596" spans="1:7" x14ac:dyDescent="0.2">
      <c r="A596" s="48" t="str">
        <f t="shared" si="54"/>
        <v/>
      </c>
      <c r="B596" s="49" t="str">
        <f t="shared" si="55"/>
        <v/>
      </c>
      <c r="C596" s="50" t="str">
        <f>IF(A596="","",IF(variable,IF(A596&lt;MortgageCalculator!$L$6*periods_per_year,start_rate,IF(MortgageCalculator!$L$10&gt;=0,MIN(MortgageCalculator!$L$7,start_rate+MortgageCalculator!$L$10*ROUNDUP((A596-MortgageCalculator!$L$6*periods_per_year)/MortgageCalculator!$L$9,0)),MAX(MortgageCalculator!$L$8,start_rate+MortgageCalculator!$L$10*ROUNDUP((A596-MortgageCalculator!$L$6*periods_per_year)/MortgageCalculator!$L$9,0)))),start_rate))</f>
        <v/>
      </c>
      <c r="D596" s="51" t="str">
        <f t="shared" si="56"/>
        <v/>
      </c>
      <c r="E596" s="51" t="str">
        <f t="shared" si="57"/>
        <v/>
      </c>
      <c r="F596" s="51" t="str">
        <f t="shared" si="58"/>
        <v/>
      </c>
      <c r="G596" s="51" t="str">
        <f t="shared" si="59"/>
        <v/>
      </c>
    </row>
    <row r="597" spans="1:7" x14ac:dyDescent="0.2">
      <c r="A597" s="48" t="str">
        <f t="shared" si="54"/>
        <v/>
      </c>
      <c r="B597" s="49" t="str">
        <f t="shared" si="55"/>
        <v/>
      </c>
      <c r="C597" s="50" t="str">
        <f>IF(A597="","",IF(variable,IF(A597&lt;MortgageCalculator!$L$6*periods_per_year,start_rate,IF(MortgageCalculator!$L$10&gt;=0,MIN(MortgageCalculator!$L$7,start_rate+MortgageCalculator!$L$10*ROUNDUP((A597-MortgageCalculator!$L$6*periods_per_year)/MortgageCalculator!$L$9,0)),MAX(MortgageCalculator!$L$8,start_rate+MortgageCalculator!$L$10*ROUNDUP((A597-MortgageCalculator!$L$6*periods_per_year)/MortgageCalculator!$L$9,0)))),start_rate))</f>
        <v/>
      </c>
      <c r="D597" s="51" t="str">
        <f t="shared" si="56"/>
        <v/>
      </c>
      <c r="E597" s="51" t="str">
        <f t="shared" si="57"/>
        <v/>
      </c>
      <c r="F597" s="51" t="str">
        <f t="shared" si="58"/>
        <v/>
      </c>
      <c r="G597" s="51" t="str">
        <f t="shared" si="59"/>
        <v/>
      </c>
    </row>
    <row r="598" spans="1:7" x14ac:dyDescent="0.2">
      <c r="A598" s="48" t="str">
        <f t="shared" si="54"/>
        <v/>
      </c>
      <c r="B598" s="49" t="str">
        <f t="shared" si="55"/>
        <v/>
      </c>
      <c r="C598" s="50" t="str">
        <f>IF(A598="","",IF(variable,IF(A598&lt;MortgageCalculator!$L$6*periods_per_year,start_rate,IF(MortgageCalculator!$L$10&gt;=0,MIN(MortgageCalculator!$L$7,start_rate+MortgageCalculator!$L$10*ROUNDUP((A598-MortgageCalculator!$L$6*periods_per_year)/MortgageCalculator!$L$9,0)),MAX(MortgageCalculator!$L$8,start_rate+MortgageCalculator!$L$10*ROUNDUP((A598-MortgageCalculator!$L$6*periods_per_year)/MortgageCalculator!$L$9,0)))),start_rate))</f>
        <v/>
      </c>
      <c r="D598" s="51" t="str">
        <f t="shared" si="56"/>
        <v/>
      </c>
      <c r="E598" s="51" t="str">
        <f t="shared" si="57"/>
        <v/>
      </c>
      <c r="F598" s="51" t="str">
        <f t="shared" si="58"/>
        <v/>
      </c>
      <c r="G598" s="51" t="str">
        <f t="shared" si="59"/>
        <v/>
      </c>
    </row>
    <row r="599" spans="1:7" x14ac:dyDescent="0.2">
      <c r="A599" s="48" t="str">
        <f t="shared" si="54"/>
        <v/>
      </c>
      <c r="B599" s="49" t="str">
        <f t="shared" si="55"/>
        <v/>
      </c>
      <c r="C599" s="50" t="str">
        <f>IF(A599="","",IF(variable,IF(A599&lt;MortgageCalculator!$L$6*periods_per_year,start_rate,IF(MortgageCalculator!$L$10&gt;=0,MIN(MortgageCalculator!$L$7,start_rate+MortgageCalculator!$L$10*ROUNDUP((A599-MortgageCalculator!$L$6*periods_per_year)/MortgageCalculator!$L$9,0)),MAX(MortgageCalculator!$L$8,start_rate+MortgageCalculator!$L$10*ROUNDUP((A599-MortgageCalculator!$L$6*periods_per_year)/MortgageCalculator!$L$9,0)))),start_rate))</f>
        <v/>
      </c>
      <c r="D599" s="51" t="str">
        <f t="shared" si="56"/>
        <v/>
      </c>
      <c r="E599" s="51" t="str">
        <f t="shared" si="57"/>
        <v/>
      </c>
      <c r="F599" s="51" t="str">
        <f t="shared" si="58"/>
        <v/>
      </c>
      <c r="G599" s="51" t="str">
        <f t="shared" si="59"/>
        <v/>
      </c>
    </row>
    <row r="600" spans="1:7" x14ac:dyDescent="0.2">
      <c r="A600" s="48" t="str">
        <f t="shared" si="54"/>
        <v/>
      </c>
      <c r="B600" s="49" t="str">
        <f t="shared" si="55"/>
        <v/>
      </c>
      <c r="C600" s="50" t="str">
        <f>IF(A600="","",IF(variable,IF(A600&lt;MortgageCalculator!$L$6*periods_per_year,start_rate,IF(MortgageCalculator!$L$10&gt;=0,MIN(MortgageCalculator!$L$7,start_rate+MortgageCalculator!$L$10*ROUNDUP((A600-MortgageCalculator!$L$6*periods_per_year)/MortgageCalculator!$L$9,0)),MAX(MortgageCalculator!$L$8,start_rate+MortgageCalculator!$L$10*ROUNDUP((A600-MortgageCalculator!$L$6*periods_per_year)/MortgageCalculator!$L$9,0)))),start_rate))</f>
        <v/>
      </c>
      <c r="D600" s="51" t="str">
        <f t="shared" si="56"/>
        <v/>
      </c>
      <c r="E600" s="51" t="str">
        <f t="shared" si="57"/>
        <v/>
      </c>
      <c r="F600" s="51" t="str">
        <f t="shared" si="58"/>
        <v/>
      </c>
      <c r="G600" s="51" t="str">
        <f t="shared" si="59"/>
        <v/>
      </c>
    </row>
    <row r="601" spans="1:7" x14ac:dyDescent="0.2">
      <c r="A601" s="48" t="str">
        <f t="shared" si="54"/>
        <v/>
      </c>
      <c r="B601" s="49" t="str">
        <f t="shared" si="55"/>
        <v/>
      </c>
      <c r="C601" s="50" t="str">
        <f>IF(A601="","",IF(variable,IF(A601&lt;MortgageCalculator!$L$6*periods_per_year,start_rate,IF(MortgageCalculator!$L$10&gt;=0,MIN(MortgageCalculator!$L$7,start_rate+MortgageCalculator!$L$10*ROUNDUP((A601-MortgageCalculator!$L$6*periods_per_year)/MortgageCalculator!$L$9,0)),MAX(MortgageCalculator!$L$8,start_rate+MortgageCalculator!$L$10*ROUNDUP((A601-MortgageCalculator!$L$6*periods_per_year)/MortgageCalculator!$L$9,0)))),start_rate))</f>
        <v/>
      </c>
      <c r="D601" s="51" t="str">
        <f t="shared" si="56"/>
        <v/>
      </c>
      <c r="E601" s="51" t="str">
        <f t="shared" si="57"/>
        <v/>
      </c>
      <c r="F601" s="51" t="str">
        <f t="shared" si="58"/>
        <v/>
      </c>
      <c r="G601" s="51" t="str">
        <f t="shared" si="59"/>
        <v/>
      </c>
    </row>
    <row r="602" spans="1:7" x14ac:dyDescent="0.2">
      <c r="A602" s="48" t="str">
        <f t="shared" si="54"/>
        <v/>
      </c>
      <c r="B602" s="49" t="str">
        <f t="shared" si="55"/>
        <v/>
      </c>
      <c r="C602" s="50" t="str">
        <f>IF(A602="","",IF(variable,IF(A602&lt;MortgageCalculator!$L$6*periods_per_year,start_rate,IF(MortgageCalculator!$L$10&gt;=0,MIN(MortgageCalculator!$L$7,start_rate+MortgageCalculator!$L$10*ROUNDUP((A602-MortgageCalculator!$L$6*periods_per_year)/MortgageCalculator!$L$9,0)),MAX(MortgageCalculator!$L$8,start_rate+MortgageCalculator!$L$10*ROUNDUP((A602-MortgageCalculator!$L$6*periods_per_year)/MortgageCalculator!$L$9,0)))),start_rate))</f>
        <v/>
      </c>
      <c r="D602" s="51" t="str">
        <f t="shared" si="56"/>
        <v/>
      </c>
      <c r="E602" s="51" t="str">
        <f t="shared" si="57"/>
        <v/>
      </c>
      <c r="F602" s="51" t="str">
        <f t="shared" si="58"/>
        <v/>
      </c>
      <c r="G602" s="51" t="str">
        <f t="shared" si="59"/>
        <v/>
      </c>
    </row>
    <row r="603" spans="1:7" x14ac:dyDescent="0.2">
      <c r="A603" s="48" t="str">
        <f t="shared" si="54"/>
        <v/>
      </c>
      <c r="B603" s="49" t="str">
        <f t="shared" si="55"/>
        <v/>
      </c>
      <c r="C603" s="50" t="str">
        <f>IF(A603="","",IF(variable,IF(A603&lt;MortgageCalculator!$L$6*periods_per_year,start_rate,IF(MortgageCalculator!$L$10&gt;=0,MIN(MortgageCalculator!$L$7,start_rate+MortgageCalculator!$L$10*ROUNDUP((A603-MortgageCalculator!$L$6*periods_per_year)/MortgageCalculator!$L$9,0)),MAX(MortgageCalculator!$L$8,start_rate+MortgageCalculator!$L$10*ROUNDUP((A603-MortgageCalculator!$L$6*periods_per_year)/MortgageCalculator!$L$9,0)))),start_rate))</f>
        <v/>
      </c>
      <c r="D603" s="51" t="str">
        <f t="shared" si="56"/>
        <v/>
      </c>
      <c r="E603" s="51" t="str">
        <f t="shared" si="57"/>
        <v/>
      </c>
      <c r="F603" s="51" t="str">
        <f t="shared" si="58"/>
        <v/>
      </c>
      <c r="G603" s="51" t="str">
        <f t="shared" si="59"/>
        <v/>
      </c>
    </row>
    <row r="604" spans="1:7" x14ac:dyDescent="0.2">
      <c r="A604" s="48" t="str">
        <f t="shared" si="54"/>
        <v/>
      </c>
      <c r="B604" s="49" t="str">
        <f t="shared" si="55"/>
        <v/>
      </c>
      <c r="C604" s="50" t="str">
        <f>IF(A604="","",IF(variable,IF(A604&lt;MortgageCalculator!$L$6*periods_per_year,start_rate,IF(MortgageCalculator!$L$10&gt;=0,MIN(MortgageCalculator!$L$7,start_rate+MortgageCalculator!$L$10*ROUNDUP((A604-MortgageCalculator!$L$6*periods_per_year)/MortgageCalculator!$L$9,0)),MAX(MortgageCalculator!$L$8,start_rate+MortgageCalculator!$L$10*ROUNDUP((A604-MortgageCalculator!$L$6*periods_per_year)/MortgageCalculator!$L$9,0)))),start_rate))</f>
        <v/>
      </c>
      <c r="D604" s="51" t="str">
        <f t="shared" si="56"/>
        <v/>
      </c>
      <c r="E604" s="51" t="str">
        <f t="shared" si="57"/>
        <v/>
      </c>
      <c r="F604" s="51" t="str">
        <f t="shared" si="58"/>
        <v/>
      </c>
      <c r="G604" s="51" t="str">
        <f t="shared" si="59"/>
        <v/>
      </c>
    </row>
    <row r="605" spans="1:7" x14ac:dyDescent="0.2">
      <c r="A605" s="48" t="str">
        <f t="shared" si="54"/>
        <v/>
      </c>
      <c r="B605" s="49" t="str">
        <f t="shared" si="55"/>
        <v/>
      </c>
      <c r="C605" s="50" t="str">
        <f>IF(A605="","",IF(variable,IF(A605&lt;MortgageCalculator!$L$6*periods_per_year,start_rate,IF(MortgageCalculator!$L$10&gt;=0,MIN(MortgageCalculator!$L$7,start_rate+MortgageCalculator!$L$10*ROUNDUP((A605-MortgageCalculator!$L$6*periods_per_year)/MortgageCalculator!$L$9,0)),MAX(MortgageCalculator!$L$8,start_rate+MortgageCalculator!$L$10*ROUNDUP((A605-MortgageCalculator!$L$6*periods_per_year)/MortgageCalculator!$L$9,0)))),start_rate))</f>
        <v/>
      </c>
      <c r="D605" s="51" t="str">
        <f t="shared" si="56"/>
        <v/>
      </c>
      <c r="E605" s="51" t="str">
        <f t="shared" si="57"/>
        <v/>
      </c>
      <c r="F605" s="51" t="str">
        <f t="shared" si="58"/>
        <v/>
      </c>
      <c r="G605" s="51" t="str">
        <f t="shared" si="59"/>
        <v/>
      </c>
    </row>
    <row r="606" spans="1:7" x14ac:dyDescent="0.2">
      <c r="A606" s="48" t="str">
        <f t="shared" si="54"/>
        <v/>
      </c>
      <c r="B606" s="49" t="str">
        <f t="shared" si="55"/>
        <v/>
      </c>
      <c r="C606" s="50" t="str">
        <f>IF(A606="","",IF(variable,IF(A606&lt;MortgageCalculator!$L$6*periods_per_year,start_rate,IF(MortgageCalculator!$L$10&gt;=0,MIN(MortgageCalculator!$L$7,start_rate+MortgageCalculator!$L$10*ROUNDUP((A606-MortgageCalculator!$L$6*periods_per_year)/MortgageCalculator!$L$9,0)),MAX(MortgageCalculator!$L$8,start_rate+MortgageCalculator!$L$10*ROUNDUP((A606-MortgageCalculator!$L$6*periods_per_year)/MortgageCalculator!$L$9,0)))),start_rate))</f>
        <v/>
      </c>
      <c r="D606" s="51" t="str">
        <f t="shared" si="56"/>
        <v/>
      </c>
      <c r="E606" s="51" t="str">
        <f t="shared" si="57"/>
        <v/>
      </c>
      <c r="F606" s="51" t="str">
        <f t="shared" si="58"/>
        <v/>
      </c>
      <c r="G606" s="51" t="str">
        <f t="shared" si="59"/>
        <v/>
      </c>
    </row>
    <row r="607" spans="1:7" x14ac:dyDescent="0.2">
      <c r="A607" s="48" t="str">
        <f t="shared" si="54"/>
        <v/>
      </c>
      <c r="B607" s="49" t="str">
        <f t="shared" si="55"/>
        <v/>
      </c>
      <c r="C607" s="50" t="str">
        <f>IF(A607="","",IF(variable,IF(A607&lt;MortgageCalculator!$L$6*periods_per_year,start_rate,IF(MortgageCalculator!$L$10&gt;=0,MIN(MortgageCalculator!$L$7,start_rate+MortgageCalculator!$L$10*ROUNDUP((A607-MortgageCalculator!$L$6*periods_per_year)/MortgageCalculator!$L$9,0)),MAX(MortgageCalculator!$L$8,start_rate+MortgageCalculator!$L$10*ROUNDUP((A607-MortgageCalculator!$L$6*periods_per_year)/MortgageCalculator!$L$9,0)))),start_rate))</f>
        <v/>
      </c>
      <c r="D607" s="51" t="str">
        <f t="shared" si="56"/>
        <v/>
      </c>
      <c r="E607" s="51" t="str">
        <f t="shared" si="57"/>
        <v/>
      </c>
      <c r="F607" s="51" t="str">
        <f t="shared" si="58"/>
        <v/>
      </c>
      <c r="G607" s="51" t="str">
        <f t="shared" si="59"/>
        <v/>
      </c>
    </row>
    <row r="608" spans="1:7" x14ac:dyDescent="0.2">
      <c r="A608" s="48" t="str">
        <f t="shared" si="54"/>
        <v/>
      </c>
      <c r="B608" s="49" t="str">
        <f t="shared" si="55"/>
        <v/>
      </c>
      <c r="C608" s="50" t="str">
        <f>IF(A608="","",IF(variable,IF(A608&lt;MortgageCalculator!$L$6*periods_per_year,start_rate,IF(MortgageCalculator!$L$10&gt;=0,MIN(MortgageCalculator!$L$7,start_rate+MortgageCalculator!$L$10*ROUNDUP((A608-MortgageCalculator!$L$6*periods_per_year)/MortgageCalculator!$L$9,0)),MAX(MortgageCalculator!$L$8,start_rate+MortgageCalculator!$L$10*ROUNDUP((A608-MortgageCalculator!$L$6*periods_per_year)/MortgageCalculator!$L$9,0)))),start_rate))</f>
        <v/>
      </c>
      <c r="D608" s="51" t="str">
        <f t="shared" si="56"/>
        <v/>
      </c>
      <c r="E608" s="51" t="str">
        <f t="shared" si="57"/>
        <v/>
      </c>
      <c r="F608" s="51" t="str">
        <f t="shared" si="58"/>
        <v/>
      </c>
      <c r="G608" s="51" t="str">
        <f t="shared" si="59"/>
        <v/>
      </c>
    </row>
    <row r="609" spans="1:7" x14ac:dyDescent="0.2">
      <c r="A609" s="48" t="str">
        <f t="shared" si="54"/>
        <v/>
      </c>
      <c r="B609" s="49" t="str">
        <f t="shared" si="55"/>
        <v/>
      </c>
      <c r="C609" s="50" t="str">
        <f>IF(A609="","",IF(variable,IF(A609&lt;MortgageCalculator!$L$6*periods_per_year,start_rate,IF(MortgageCalculator!$L$10&gt;=0,MIN(MortgageCalculator!$L$7,start_rate+MortgageCalculator!$L$10*ROUNDUP((A609-MortgageCalculator!$L$6*periods_per_year)/MortgageCalculator!$L$9,0)),MAX(MortgageCalculator!$L$8,start_rate+MortgageCalculator!$L$10*ROUNDUP((A609-MortgageCalculator!$L$6*periods_per_year)/MortgageCalculator!$L$9,0)))),start_rate))</f>
        <v/>
      </c>
      <c r="D609" s="51" t="str">
        <f t="shared" si="56"/>
        <v/>
      </c>
      <c r="E609" s="51" t="str">
        <f t="shared" si="57"/>
        <v/>
      </c>
      <c r="F609" s="51" t="str">
        <f t="shared" si="58"/>
        <v/>
      </c>
      <c r="G609" s="51" t="str">
        <f t="shared" si="59"/>
        <v/>
      </c>
    </row>
    <row r="610" spans="1:7" x14ac:dyDescent="0.2">
      <c r="A610" s="48" t="str">
        <f t="shared" si="54"/>
        <v/>
      </c>
      <c r="B610" s="49" t="str">
        <f t="shared" si="55"/>
        <v/>
      </c>
      <c r="C610" s="50" t="str">
        <f>IF(A610="","",IF(variable,IF(A610&lt;MortgageCalculator!$L$6*periods_per_year,start_rate,IF(MortgageCalculator!$L$10&gt;=0,MIN(MortgageCalculator!$L$7,start_rate+MortgageCalculator!$L$10*ROUNDUP((A610-MortgageCalculator!$L$6*periods_per_year)/MortgageCalculator!$L$9,0)),MAX(MortgageCalculator!$L$8,start_rate+MortgageCalculator!$L$10*ROUNDUP((A610-MortgageCalculator!$L$6*periods_per_year)/MortgageCalculator!$L$9,0)))),start_rate))</f>
        <v/>
      </c>
      <c r="D610" s="51" t="str">
        <f t="shared" si="56"/>
        <v/>
      </c>
      <c r="E610" s="51" t="str">
        <f t="shared" si="57"/>
        <v/>
      </c>
      <c r="F610" s="51" t="str">
        <f t="shared" si="58"/>
        <v/>
      </c>
      <c r="G610" s="51" t="str">
        <f t="shared" si="59"/>
        <v/>
      </c>
    </row>
    <row r="611" spans="1:7" x14ac:dyDescent="0.2">
      <c r="A611" s="48" t="str">
        <f t="shared" si="54"/>
        <v/>
      </c>
      <c r="B611" s="49" t="str">
        <f t="shared" si="55"/>
        <v/>
      </c>
      <c r="C611" s="50" t="str">
        <f>IF(A611="","",IF(variable,IF(A611&lt;MortgageCalculator!$L$6*periods_per_year,start_rate,IF(MortgageCalculator!$L$10&gt;=0,MIN(MortgageCalculator!$L$7,start_rate+MortgageCalculator!$L$10*ROUNDUP((A611-MortgageCalculator!$L$6*periods_per_year)/MortgageCalculator!$L$9,0)),MAX(MortgageCalculator!$L$8,start_rate+MortgageCalculator!$L$10*ROUNDUP((A611-MortgageCalculator!$L$6*periods_per_year)/MortgageCalculator!$L$9,0)))),start_rate))</f>
        <v/>
      </c>
      <c r="D611" s="51" t="str">
        <f t="shared" si="56"/>
        <v/>
      </c>
      <c r="E611" s="51" t="str">
        <f t="shared" si="57"/>
        <v/>
      </c>
      <c r="F611" s="51" t="str">
        <f t="shared" si="58"/>
        <v/>
      </c>
      <c r="G611" s="51" t="str">
        <f t="shared" si="59"/>
        <v/>
      </c>
    </row>
    <row r="612" spans="1:7" x14ac:dyDescent="0.2">
      <c r="A612" s="48" t="str">
        <f t="shared" si="54"/>
        <v/>
      </c>
      <c r="B612" s="49" t="str">
        <f t="shared" si="55"/>
        <v/>
      </c>
      <c r="C612" s="50" t="str">
        <f>IF(A612="","",IF(variable,IF(A612&lt;MortgageCalculator!$L$6*periods_per_year,start_rate,IF(MortgageCalculator!$L$10&gt;=0,MIN(MortgageCalculator!$L$7,start_rate+MortgageCalculator!$L$10*ROUNDUP((A612-MortgageCalculator!$L$6*periods_per_year)/MortgageCalculator!$L$9,0)),MAX(MortgageCalculator!$L$8,start_rate+MortgageCalculator!$L$10*ROUNDUP((A612-MortgageCalculator!$L$6*periods_per_year)/MortgageCalculator!$L$9,0)))),start_rate))</f>
        <v/>
      </c>
      <c r="D612" s="51" t="str">
        <f t="shared" si="56"/>
        <v/>
      </c>
      <c r="E612" s="51" t="str">
        <f t="shared" si="57"/>
        <v/>
      </c>
      <c r="F612" s="51" t="str">
        <f t="shared" si="58"/>
        <v/>
      </c>
      <c r="G612" s="51" t="str">
        <f t="shared" si="59"/>
        <v/>
      </c>
    </row>
    <row r="613" spans="1:7" x14ac:dyDescent="0.2">
      <c r="A613" s="48" t="str">
        <f t="shared" si="54"/>
        <v/>
      </c>
      <c r="B613" s="49" t="str">
        <f t="shared" si="55"/>
        <v/>
      </c>
      <c r="C613" s="50" t="str">
        <f>IF(A613="","",IF(variable,IF(A613&lt;MortgageCalculator!$L$6*periods_per_year,start_rate,IF(MortgageCalculator!$L$10&gt;=0,MIN(MortgageCalculator!$L$7,start_rate+MortgageCalculator!$L$10*ROUNDUP((A613-MortgageCalculator!$L$6*periods_per_year)/MortgageCalculator!$L$9,0)),MAX(MortgageCalculator!$L$8,start_rate+MortgageCalculator!$L$10*ROUNDUP((A613-MortgageCalculator!$L$6*periods_per_year)/MortgageCalculator!$L$9,0)))),start_rate))</f>
        <v/>
      </c>
      <c r="D613" s="51" t="str">
        <f t="shared" si="56"/>
        <v/>
      </c>
      <c r="E613" s="51" t="str">
        <f t="shared" si="57"/>
        <v/>
      </c>
      <c r="F613" s="51" t="str">
        <f t="shared" si="58"/>
        <v/>
      </c>
      <c r="G613" s="51" t="str">
        <f t="shared" si="59"/>
        <v/>
      </c>
    </row>
    <row r="614" spans="1:7" x14ac:dyDescent="0.2">
      <c r="A614" s="48" t="str">
        <f t="shared" si="54"/>
        <v/>
      </c>
      <c r="B614" s="49" t="str">
        <f t="shared" si="55"/>
        <v/>
      </c>
      <c r="C614" s="50" t="str">
        <f>IF(A614="","",IF(variable,IF(A614&lt;MortgageCalculator!$L$6*periods_per_year,start_rate,IF(MortgageCalculator!$L$10&gt;=0,MIN(MortgageCalculator!$L$7,start_rate+MortgageCalculator!$L$10*ROUNDUP((A614-MortgageCalculator!$L$6*periods_per_year)/MortgageCalculator!$L$9,0)),MAX(MortgageCalculator!$L$8,start_rate+MortgageCalculator!$L$10*ROUNDUP((A614-MortgageCalculator!$L$6*periods_per_year)/MortgageCalculator!$L$9,0)))),start_rate))</f>
        <v/>
      </c>
      <c r="D614" s="51" t="str">
        <f t="shared" si="56"/>
        <v/>
      </c>
      <c r="E614" s="51" t="str">
        <f t="shared" si="57"/>
        <v/>
      </c>
      <c r="F614" s="51" t="str">
        <f t="shared" si="58"/>
        <v/>
      </c>
      <c r="G614" s="51" t="str">
        <f t="shared" si="59"/>
        <v/>
      </c>
    </row>
    <row r="615" spans="1:7" x14ac:dyDescent="0.2">
      <c r="A615" s="48" t="str">
        <f t="shared" si="54"/>
        <v/>
      </c>
      <c r="B615" s="49" t="str">
        <f t="shared" si="55"/>
        <v/>
      </c>
      <c r="C615" s="50" t="str">
        <f>IF(A615="","",IF(variable,IF(A615&lt;MortgageCalculator!$L$6*periods_per_year,start_rate,IF(MortgageCalculator!$L$10&gt;=0,MIN(MortgageCalculator!$L$7,start_rate+MortgageCalculator!$L$10*ROUNDUP((A615-MortgageCalculator!$L$6*periods_per_year)/MortgageCalculator!$L$9,0)),MAX(MortgageCalculator!$L$8,start_rate+MortgageCalculator!$L$10*ROUNDUP((A615-MortgageCalculator!$L$6*periods_per_year)/MortgageCalculator!$L$9,0)))),start_rate))</f>
        <v/>
      </c>
      <c r="D615" s="51" t="str">
        <f t="shared" si="56"/>
        <v/>
      </c>
      <c r="E615" s="51" t="str">
        <f t="shared" si="57"/>
        <v/>
      </c>
      <c r="F615" s="51" t="str">
        <f t="shared" si="58"/>
        <v/>
      </c>
      <c r="G615" s="51" t="str">
        <f t="shared" si="59"/>
        <v/>
      </c>
    </row>
    <row r="616" spans="1:7" x14ac:dyDescent="0.2">
      <c r="A616" s="48" t="str">
        <f t="shared" si="54"/>
        <v/>
      </c>
      <c r="B616" s="49" t="str">
        <f t="shared" si="55"/>
        <v/>
      </c>
      <c r="C616" s="50" t="str">
        <f>IF(A616="","",IF(variable,IF(A616&lt;MortgageCalculator!$L$6*periods_per_year,start_rate,IF(MortgageCalculator!$L$10&gt;=0,MIN(MortgageCalculator!$L$7,start_rate+MortgageCalculator!$L$10*ROUNDUP((A616-MortgageCalculator!$L$6*periods_per_year)/MortgageCalculator!$L$9,0)),MAX(MortgageCalculator!$L$8,start_rate+MortgageCalculator!$L$10*ROUNDUP((A616-MortgageCalculator!$L$6*periods_per_year)/MortgageCalculator!$L$9,0)))),start_rate))</f>
        <v/>
      </c>
      <c r="D616" s="51" t="str">
        <f t="shared" si="56"/>
        <v/>
      </c>
      <c r="E616" s="51" t="str">
        <f t="shared" si="57"/>
        <v/>
      </c>
      <c r="F616" s="51" t="str">
        <f t="shared" si="58"/>
        <v/>
      </c>
      <c r="G616" s="51" t="str">
        <f t="shared" si="59"/>
        <v/>
      </c>
    </row>
    <row r="617" spans="1:7" x14ac:dyDescent="0.2">
      <c r="A617" s="48" t="str">
        <f t="shared" si="54"/>
        <v/>
      </c>
      <c r="B617" s="49" t="str">
        <f t="shared" si="55"/>
        <v/>
      </c>
      <c r="C617" s="50" t="str">
        <f>IF(A617="","",IF(variable,IF(A617&lt;MortgageCalculator!$L$6*periods_per_year,start_rate,IF(MortgageCalculator!$L$10&gt;=0,MIN(MortgageCalculator!$L$7,start_rate+MortgageCalculator!$L$10*ROUNDUP((A617-MortgageCalculator!$L$6*periods_per_year)/MortgageCalculator!$L$9,0)),MAX(MortgageCalculator!$L$8,start_rate+MortgageCalculator!$L$10*ROUNDUP((A617-MortgageCalculator!$L$6*periods_per_year)/MortgageCalculator!$L$9,0)))),start_rate))</f>
        <v/>
      </c>
      <c r="D617" s="51" t="str">
        <f t="shared" si="56"/>
        <v/>
      </c>
      <c r="E617" s="51" t="str">
        <f t="shared" si="57"/>
        <v/>
      </c>
      <c r="F617" s="51" t="str">
        <f t="shared" si="58"/>
        <v/>
      </c>
      <c r="G617" s="51" t="str">
        <f t="shared" si="59"/>
        <v/>
      </c>
    </row>
    <row r="618" spans="1:7" x14ac:dyDescent="0.2">
      <c r="A618" s="48" t="str">
        <f t="shared" si="54"/>
        <v/>
      </c>
      <c r="B618" s="49" t="str">
        <f t="shared" si="55"/>
        <v/>
      </c>
      <c r="C618" s="50" t="str">
        <f>IF(A618="","",IF(variable,IF(A618&lt;MortgageCalculator!$L$6*periods_per_year,start_rate,IF(MortgageCalculator!$L$10&gt;=0,MIN(MortgageCalculator!$L$7,start_rate+MortgageCalculator!$L$10*ROUNDUP((A618-MortgageCalculator!$L$6*periods_per_year)/MortgageCalculator!$L$9,0)),MAX(MortgageCalculator!$L$8,start_rate+MortgageCalculator!$L$10*ROUNDUP((A618-MortgageCalculator!$L$6*periods_per_year)/MortgageCalculator!$L$9,0)))),start_rate))</f>
        <v/>
      </c>
      <c r="D618" s="51" t="str">
        <f t="shared" si="56"/>
        <v/>
      </c>
      <c r="E618" s="51" t="str">
        <f t="shared" si="57"/>
        <v/>
      </c>
      <c r="F618" s="51" t="str">
        <f t="shared" si="58"/>
        <v/>
      </c>
      <c r="G618" s="51" t="str">
        <f t="shared" si="59"/>
        <v/>
      </c>
    </row>
    <row r="619" spans="1:7" x14ac:dyDescent="0.2">
      <c r="A619" s="48" t="str">
        <f t="shared" si="54"/>
        <v/>
      </c>
      <c r="B619" s="49" t="str">
        <f t="shared" si="55"/>
        <v/>
      </c>
      <c r="C619" s="50" t="str">
        <f>IF(A619="","",IF(variable,IF(A619&lt;MortgageCalculator!$L$6*periods_per_year,start_rate,IF(MortgageCalculator!$L$10&gt;=0,MIN(MortgageCalculator!$L$7,start_rate+MortgageCalculator!$L$10*ROUNDUP((A619-MortgageCalculator!$L$6*periods_per_year)/MortgageCalculator!$L$9,0)),MAX(MortgageCalculator!$L$8,start_rate+MortgageCalculator!$L$10*ROUNDUP((A619-MortgageCalculator!$L$6*periods_per_year)/MortgageCalculator!$L$9,0)))),start_rate))</f>
        <v/>
      </c>
      <c r="D619" s="51" t="str">
        <f t="shared" si="56"/>
        <v/>
      </c>
      <c r="E619" s="51" t="str">
        <f t="shared" si="57"/>
        <v/>
      </c>
      <c r="F619" s="51" t="str">
        <f t="shared" si="58"/>
        <v/>
      </c>
      <c r="G619" s="51" t="str">
        <f t="shared" si="59"/>
        <v/>
      </c>
    </row>
    <row r="620" spans="1:7" x14ac:dyDescent="0.2">
      <c r="A620" s="48" t="str">
        <f t="shared" si="54"/>
        <v/>
      </c>
      <c r="B620" s="49" t="str">
        <f t="shared" si="55"/>
        <v/>
      </c>
      <c r="C620" s="50" t="str">
        <f>IF(A620="","",IF(variable,IF(A620&lt;MortgageCalculator!$L$6*periods_per_year,start_rate,IF(MortgageCalculator!$L$10&gt;=0,MIN(MortgageCalculator!$L$7,start_rate+MortgageCalculator!$L$10*ROUNDUP((A620-MortgageCalculator!$L$6*periods_per_year)/MortgageCalculator!$L$9,0)),MAX(MortgageCalculator!$L$8,start_rate+MortgageCalculator!$L$10*ROUNDUP((A620-MortgageCalculator!$L$6*periods_per_year)/MortgageCalculator!$L$9,0)))),start_rate))</f>
        <v/>
      </c>
      <c r="D620" s="51" t="str">
        <f t="shared" si="56"/>
        <v/>
      </c>
      <c r="E620" s="51" t="str">
        <f t="shared" si="57"/>
        <v/>
      </c>
      <c r="F620" s="51" t="str">
        <f t="shared" si="58"/>
        <v/>
      </c>
      <c r="G620" s="51" t="str">
        <f t="shared" si="59"/>
        <v/>
      </c>
    </row>
    <row r="621" spans="1:7" x14ac:dyDescent="0.2">
      <c r="A621" s="48" t="str">
        <f t="shared" si="54"/>
        <v/>
      </c>
      <c r="B621" s="49" t="str">
        <f t="shared" si="55"/>
        <v/>
      </c>
      <c r="C621" s="50" t="str">
        <f>IF(A621="","",IF(variable,IF(A621&lt;MortgageCalculator!$L$6*periods_per_year,start_rate,IF(MortgageCalculator!$L$10&gt;=0,MIN(MortgageCalculator!$L$7,start_rate+MortgageCalculator!$L$10*ROUNDUP((A621-MortgageCalculator!$L$6*periods_per_year)/MortgageCalculator!$L$9,0)),MAX(MortgageCalculator!$L$8,start_rate+MortgageCalculator!$L$10*ROUNDUP((A621-MortgageCalculator!$L$6*periods_per_year)/MortgageCalculator!$L$9,0)))),start_rate))</f>
        <v/>
      </c>
      <c r="D621" s="51" t="str">
        <f t="shared" si="56"/>
        <v/>
      </c>
      <c r="E621" s="51" t="str">
        <f t="shared" si="57"/>
        <v/>
      </c>
      <c r="F621" s="51" t="str">
        <f t="shared" si="58"/>
        <v/>
      </c>
      <c r="G621" s="51" t="str">
        <f t="shared" si="59"/>
        <v/>
      </c>
    </row>
    <row r="622" spans="1:7" x14ac:dyDescent="0.2">
      <c r="A622" s="48" t="str">
        <f t="shared" si="54"/>
        <v/>
      </c>
      <c r="B622" s="49" t="str">
        <f t="shared" si="55"/>
        <v/>
      </c>
      <c r="C622" s="50" t="str">
        <f>IF(A622="","",IF(variable,IF(A622&lt;MortgageCalculator!$L$6*periods_per_year,start_rate,IF(MortgageCalculator!$L$10&gt;=0,MIN(MortgageCalculator!$L$7,start_rate+MortgageCalculator!$L$10*ROUNDUP((A622-MortgageCalculator!$L$6*periods_per_year)/MortgageCalculator!$L$9,0)),MAX(MortgageCalculator!$L$8,start_rate+MortgageCalculator!$L$10*ROUNDUP((A622-MortgageCalculator!$L$6*periods_per_year)/MortgageCalculator!$L$9,0)))),start_rate))</f>
        <v/>
      </c>
      <c r="D622" s="51" t="str">
        <f t="shared" si="56"/>
        <v/>
      </c>
      <c r="E622" s="51" t="str">
        <f t="shared" si="57"/>
        <v/>
      </c>
      <c r="F622" s="51" t="str">
        <f t="shared" si="58"/>
        <v/>
      </c>
      <c r="G622" s="51" t="str">
        <f t="shared" si="59"/>
        <v/>
      </c>
    </row>
    <row r="623" spans="1:7" x14ac:dyDescent="0.2">
      <c r="A623" s="48" t="str">
        <f t="shared" si="54"/>
        <v/>
      </c>
      <c r="B623" s="49" t="str">
        <f t="shared" si="55"/>
        <v/>
      </c>
      <c r="C623" s="50" t="str">
        <f>IF(A623="","",IF(variable,IF(A623&lt;MortgageCalculator!$L$6*periods_per_year,start_rate,IF(MortgageCalculator!$L$10&gt;=0,MIN(MortgageCalculator!$L$7,start_rate+MortgageCalculator!$L$10*ROUNDUP((A623-MortgageCalculator!$L$6*periods_per_year)/MortgageCalculator!$L$9,0)),MAX(MortgageCalculator!$L$8,start_rate+MortgageCalculator!$L$10*ROUNDUP((A623-MortgageCalculator!$L$6*periods_per_year)/MortgageCalculator!$L$9,0)))),start_rate))</f>
        <v/>
      </c>
      <c r="D623" s="51" t="str">
        <f t="shared" si="56"/>
        <v/>
      </c>
      <c r="E623" s="51" t="str">
        <f t="shared" si="57"/>
        <v/>
      </c>
      <c r="F623" s="51" t="str">
        <f t="shared" si="58"/>
        <v/>
      </c>
      <c r="G623" s="51" t="str">
        <f t="shared" si="59"/>
        <v/>
      </c>
    </row>
    <row r="624" spans="1:7" x14ac:dyDescent="0.2">
      <c r="A624" s="48" t="str">
        <f t="shared" si="54"/>
        <v/>
      </c>
      <c r="B624" s="49" t="str">
        <f t="shared" si="55"/>
        <v/>
      </c>
      <c r="C624" s="50" t="str">
        <f>IF(A624="","",IF(variable,IF(A624&lt;MortgageCalculator!$L$6*periods_per_year,start_rate,IF(MortgageCalculator!$L$10&gt;=0,MIN(MortgageCalculator!$L$7,start_rate+MortgageCalculator!$L$10*ROUNDUP((A624-MortgageCalculator!$L$6*periods_per_year)/MortgageCalculator!$L$9,0)),MAX(MortgageCalculator!$L$8,start_rate+MortgageCalculator!$L$10*ROUNDUP((A624-MortgageCalculator!$L$6*periods_per_year)/MortgageCalculator!$L$9,0)))),start_rate))</f>
        <v/>
      </c>
      <c r="D624" s="51" t="str">
        <f t="shared" si="56"/>
        <v/>
      </c>
      <c r="E624" s="51" t="str">
        <f t="shared" si="57"/>
        <v/>
      </c>
      <c r="F624" s="51" t="str">
        <f t="shared" si="58"/>
        <v/>
      </c>
      <c r="G624" s="51" t="str">
        <f t="shared" si="59"/>
        <v/>
      </c>
    </row>
    <row r="625" spans="1:7" x14ac:dyDescent="0.2">
      <c r="A625" s="48" t="str">
        <f t="shared" si="54"/>
        <v/>
      </c>
      <c r="B625" s="49" t="str">
        <f t="shared" si="55"/>
        <v/>
      </c>
      <c r="C625" s="50" t="str">
        <f>IF(A625="","",IF(variable,IF(A625&lt;MortgageCalculator!$L$6*periods_per_year,start_rate,IF(MortgageCalculator!$L$10&gt;=0,MIN(MortgageCalculator!$L$7,start_rate+MortgageCalculator!$L$10*ROUNDUP((A625-MortgageCalculator!$L$6*periods_per_year)/MortgageCalculator!$L$9,0)),MAX(MortgageCalculator!$L$8,start_rate+MortgageCalculator!$L$10*ROUNDUP((A625-MortgageCalculator!$L$6*periods_per_year)/MortgageCalculator!$L$9,0)))),start_rate))</f>
        <v/>
      </c>
      <c r="D625" s="51" t="str">
        <f t="shared" si="56"/>
        <v/>
      </c>
      <c r="E625" s="51" t="str">
        <f t="shared" si="57"/>
        <v/>
      </c>
      <c r="F625" s="51" t="str">
        <f t="shared" si="58"/>
        <v/>
      </c>
      <c r="G625" s="51" t="str">
        <f t="shared" si="59"/>
        <v/>
      </c>
    </row>
    <row r="626" spans="1:7" x14ac:dyDescent="0.2">
      <c r="A626" s="48" t="str">
        <f t="shared" si="54"/>
        <v/>
      </c>
      <c r="B626" s="49" t="str">
        <f t="shared" si="55"/>
        <v/>
      </c>
      <c r="C626" s="50" t="str">
        <f>IF(A626="","",IF(variable,IF(A626&lt;MortgageCalculator!$L$6*periods_per_year,start_rate,IF(MortgageCalculator!$L$10&gt;=0,MIN(MortgageCalculator!$L$7,start_rate+MortgageCalculator!$L$10*ROUNDUP((A626-MortgageCalculator!$L$6*periods_per_year)/MortgageCalculator!$L$9,0)),MAX(MortgageCalculator!$L$8,start_rate+MortgageCalculator!$L$10*ROUNDUP((A626-MortgageCalculator!$L$6*periods_per_year)/MortgageCalculator!$L$9,0)))),start_rate))</f>
        <v/>
      </c>
      <c r="D626" s="51" t="str">
        <f t="shared" si="56"/>
        <v/>
      </c>
      <c r="E626" s="51" t="str">
        <f t="shared" si="57"/>
        <v/>
      </c>
      <c r="F626" s="51" t="str">
        <f t="shared" si="58"/>
        <v/>
      </c>
      <c r="G626" s="51" t="str">
        <f t="shared" si="59"/>
        <v/>
      </c>
    </row>
    <row r="627" spans="1:7" x14ac:dyDescent="0.2">
      <c r="A627" s="48" t="str">
        <f t="shared" si="54"/>
        <v/>
      </c>
      <c r="B627" s="49" t="str">
        <f t="shared" si="55"/>
        <v/>
      </c>
      <c r="C627" s="50" t="str">
        <f>IF(A627="","",IF(variable,IF(A627&lt;MortgageCalculator!$L$6*periods_per_year,start_rate,IF(MortgageCalculator!$L$10&gt;=0,MIN(MortgageCalculator!$L$7,start_rate+MortgageCalculator!$L$10*ROUNDUP((A627-MortgageCalculator!$L$6*periods_per_year)/MortgageCalculator!$L$9,0)),MAX(MortgageCalculator!$L$8,start_rate+MortgageCalculator!$L$10*ROUNDUP((A627-MortgageCalculator!$L$6*periods_per_year)/MortgageCalculator!$L$9,0)))),start_rate))</f>
        <v/>
      </c>
      <c r="D627" s="51" t="str">
        <f t="shared" si="56"/>
        <v/>
      </c>
      <c r="E627" s="51" t="str">
        <f t="shared" si="57"/>
        <v/>
      </c>
      <c r="F627" s="51" t="str">
        <f t="shared" si="58"/>
        <v/>
      </c>
      <c r="G627" s="51" t="str">
        <f t="shared" si="59"/>
        <v/>
      </c>
    </row>
    <row r="628" spans="1:7" x14ac:dyDescent="0.2">
      <c r="A628" s="48" t="str">
        <f t="shared" si="54"/>
        <v/>
      </c>
      <c r="B628" s="49" t="str">
        <f t="shared" si="55"/>
        <v/>
      </c>
      <c r="C628" s="50" t="str">
        <f>IF(A628="","",IF(variable,IF(A628&lt;MortgageCalculator!$L$6*periods_per_year,start_rate,IF(MortgageCalculator!$L$10&gt;=0,MIN(MortgageCalculator!$L$7,start_rate+MortgageCalculator!$L$10*ROUNDUP((A628-MortgageCalculator!$L$6*periods_per_year)/MortgageCalculator!$L$9,0)),MAX(MortgageCalculator!$L$8,start_rate+MortgageCalculator!$L$10*ROUNDUP((A628-MortgageCalculator!$L$6*periods_per_year)/MortgageCalculator!$L$9,0)))),start_rate))</f>
        <v/>
      </c>
      <c r="D628" s="51" t="str">
        <f t="shared" si="56"/>
        <v/>
      </c>
      <c r="E628" s="51" t="str">
        <f t="shared" si="57"/>
        <v/>
      </c>
      <c r="F628" s="51" t="str">
        <f t="shared" si="58"/>
        <v/>
      </c>
      <c r="G628" s="51" t="str">
        <f t="shared" si="59"/>
        <v/>
      </c>
    </row>
    <row r="629" spans="1:7" x14ac:dyDescent="0.2">
      <c r="A629" s="48" t="str">
        <f t="shared" si="54"/>
        <v/>
      </c>
      <c r="B629" s="49" t="str">
        <f t="shared" si="55"/>
        <v/>
      </c>
      <c r="C629" s="50" t="str">
        <f>IF(A629="","",IF(variable,IF(A629&lt;MortgageCalculator!$L$6*periods_per_year,start_rate,IF(MortgageCalculator!$L$10&gt;=0,MIN(MortgageCalculator!$L$7,start_rate+MortgageCalculator!$L$10*ROUNDUP((A629-MortgageCalculator!$L$6*periods_per_year)/MortgageCalculator!$L$9,0)),MAX(MortgageCalculator!$L$8,start_rate+MortgageCalculator!$L$10*ROUNDUP((A629-MortgageCalculator!$L$6*periods_per_year)/MortgageCalculator!$L$9,0)))),start_rate))</f>
        <v/>
      </c>
      <c r="D629" s="51" t="str">
        <f t="shared" si="56"/>
        <v/>
      </c>
      <c r="E629" s="51" t="str">
        <f t="shared" si="57"/>
        <v/>
      </c>
      <c r="F629" s="51" t="str">
        <f t="shared" si="58"/>
        <v/>
      </c>
      <c r="G629" s="51" t="str">
        <f t="shared" si="59"/>
        <v/>
      </c>
    </row>
    <row r="630" spans="1:7" x14ac:dyDescent="0.2">
      <c r="A630" s="48" t="str">
        <f t="shared" si="54"/>
        <v/>
      </c>
      <c r="B630" s="49" t="str">
        <f t="shared" si="55"/>
        <v/>
      </c>
      <c r="C630" s="50" t="str">
        <f>IF(A630="","",IF(variable,IF(A630&lt;MortgageCalculator!$L$6*periods_per_year,start_rate,IF(MortgageCalculator!$L$10&gt;=0,MIN(MortgageCalculator!$L$7,start_rate+MortgageCalculator!$L$10*ROUNDUP((A630-MortgageCalculator!$L$6*periods_per_year)/MortgageCalculator!$L$9,0)),MAX(MortgageCalculator!$L$8,start_rate+MortgageCalculator!$L$10*ROUNDUP((A630-MortgageCalculator!$L$6*periods_per_year)/MortgageCalculator!$L$9,0)))),start_rate))</f>
        <v/>
      </c>
      <c r="D630" s="51" t="str">
        <f t="shared" si="56"/>
        <v/>
      </c>
      <c r="E630" s="51" t="str">
        <f t="shared" si="57"/>
        <v/>
      </c>
      <c r="F630" s="51" t="str">
        <f t="shared" si="58"/>
        <v/>
      </c>
      <c r="G630" s="51" t="str">
        <f t="shared" si="59"/>
        <v/>
      </c>
    </row>
    <row r="631" spans="1:7" x14ac:dyDescent="0.2">
      <c r="A631" s="48" t="str">
        <f t="shared" si="54"/>
        <v/>
      </c>
      <c r="B631" s="49" t="str">
        <f t="shared" si="55"/>
        <v/>
      </c>
      <c r="C631" s="50" t="str">
        <f>IF(A631="","",IF(variable,IF(A631&lt;MortgageCalculator!$L$6*periods_per_year,start_rate,IF(MortgageCalculator!$L$10&gt;=0,MIN(MortgageCalculator!$L$7,start_rate+MortgageCalculator!$L$10*ROUNDUP((A631-MortgageCalculator!$L$6*periods_per_year)/MortgageCalculator!$L$9,0)),MAX(MortgageCalculator!$L$8,start_rate+MortgageCalculator!$L$10*ROUNDUP((A631-MortgageCalculator!$L$6*periods_per_year)/MortgageCalculator!$L$9,0)))),start_rate))</f>
        <v/>
      </c>
      <c r="D631" s="51" t="str">
        <f t="shared" si="56"/>
        <v/>
      </c>
      <c r="E631" s="51" t="str">
        <f t="shared" si="57"/>
        <v/>
      </c>
      <c r="F631" s="51" t="str">
        <f t="shared" si="58"/>
        <v/>
      </c>
      <c r="G631" s="51" t="str">
        <f t="shared" si="59"/>
        <v/>
      </c>
    </row>
    <row r="632" spans="1:7" x14ac:dyDescent="0.2">
      <c r="A632" s="48" t="str">
        <f t="shared" si="54"/>
        <v/>
      </c>
      <c r="B632" s="49" t="str">
        <f t="shared" si="55"/>
        <v/>
      </c>
      <c r="C632" s="50" t="str">
        <f>IF(A632="","",IF(variable,IF(A632&lt;MortgageCalculator!$L$6*periods_per_year,start_rate,IF(MortgageCalculator!$L$10&gt;=0,MIN(MortgageCalculator!$L$7,start_rate+MortgageCalculator!$L$10*ROUNDUP((A632-MortgageCalculator!$L$6*periods_per_year)/MortgageCalculator!$L$9,0)),MAX(MortgageCalculator!$L$8,start_rate+MortgageCalculator!$L$10*ROUNDUP((A632-MortgageCalculator!$L$6*periods_per_year)/MortgageCalculator!$L$9,0)))),start_rate))</f>
        <v/>
      </c>
      <c r="D632" s="51" t="str">
        <f t="shared" si="56"/>
        <v/>
      </c>
      <c r="E632" s="51" t="str">
        <f t="shared" si="57"/>
        <v/>
      </c>
      <c r="F632" s="51" t="str">
        <f t="shared" si="58"/>
        <v/>
      </c>
      <c r="G632" s="51" t="str">
        <f t="shared" si="59"/>
        <v/>
      </c>
    </row>
    <row r="633" spans="1:7" x14ac:dyDescent="0.2">
      <c r="A633" s="48" t="str">
        <f t="shared" si="54"/>
        <v/>
      </c>
      <c r="B633" s="49" t="str">
        <f t="shared" si="55"/>
        <v/>
      </c>
      <c r="C633" s="50" t="str">
        <f>IF(A633="","",IF(variable,IF(A633&lt;MortgageCalculator!$L$6*periods_per_year,start_rate,IF(MortgageCalculator!$L$10&gt;=0,MIN(MortgageCalculator!$L$7,start_rate+MortgageCalculator!$L$10*ROUNDUP((A633-MortgageCalculator!$L$6*periods_per_year)/MortgageCalculator!$L$9,0)),MAX(MortgageCalculator!$L$8,start_rate+MortgageCalculator!$L$10*ROUNDUP((A633-MortgageCalculator!$L$6*periods_per_year)/MortgageCalculator!$L$9,0)))),start_rate))</f>
        <v/>
      </c>
      <c r="D633" s="51" t="str">
        <f t="shared" si="56"/>
        <v/>
      </c>
      <c r="E633" s="51" t="str">
        <f t="shared" si="57"/>
        <v/>
      </c>
      <c r="F633" s="51" t="str">
        <f t="shared" si="58"/>
        <v/>
      </c>
      <c r="G633" s="51" t="str">
        <f t="shared" si="59"/>
        <v/>
      </c>
    </row>
    <row r="634" spans="1:7" x14ac:dyDescent="0.2">
      <c r="A634" s="48" t="str">
        <f t="shared" si="54"/>
        <v/>
      </c>
      <c r="B634" s="49" t="str">
        <f t="shared" si="55"/>
        <v/>
      </c>
      <c r="C634" s="50" t="str">
        <f>IF(A634="","",IF(variable,IF(A634&lt;MortgageCalculator!$L$6*periods_per_year,start_rate,IF(MortgageCalculator!$L$10&gt;=0,MIN(MortgageCalculator!$L$7,start_rate+MortgageCalculator!$L$10*ROUNDUP((A634-MortgageCalculator!$L$6*periods_per_year)/MortgageCalculator!$L$9,0)),MAX(MortgageCalculator!$L$8,start_rate+MortgageCalculator!$L$10*ROUNDUP((A634-MortgageCalculator!$L$6*periods_per_year)/MortgageCalculator!$L$9,0)))),start_rate))</f>
        <v/>
      </c>
      <c r="D634" s="51" t="str">
        <f t="shared" si="56"/>
        <v/>
      </c>
      <c r="E634" s="51" t="str">
        <f t="shared" si="57"/>
        <v/>
      </c>
      <c r="F634" s="51" t="str">
        <f t="shared" si="58"/>
        <v/>
      </c>
      <c r="G634" s="51" t="str">
        <f t="shared" si="59"/>
        <v/>
      </c>
    </row>
    <row r="635" spans="1:7" x14ac:dyDescent="0.2">
      <c r="A635" s="48" t="str">
        <f t="shared" si="54"/>
        <v/>
      </c>
      <c r="B635" s="49" t="str">
        <f t="shared" si="55"/>
        <v/>
      </c>
      <c r="C635" s="50" t="str">
        <f>IF(A635="","",IF(variable,IF(A635&lt;MortgageCalculator!$L$6*periods_per_year,start_rate,IF(MortgageCalculator!$L$10&gt;=0,MIN(MortgageCalculator!$L$7,start_rate+MortgageCalculator!$L$10*ROUNDUP((A635-MortgageCalculator!$L$6*periods_per_year)/MortgageCalculator!$L$9,0)),MAX(MortgageCalculator!$L$8,start_rate+MortgageCalculator!$L$10*ROUNDUP((A635-MortgageCalculator!$L$6*periods_per_year)/MortgageCalculator!$L$9,0)))),start_rate))</f>
        <v/>
      </c>
      <c r="D635" s="51" t="str">
        <f t="shared" si="56"/>
        <v/>
      </c>
      <c r="E635" s="51" t="str">
        <f t="shared" si="57"/>
        <v/>
      </c>
      <c r="F635" s="51" t="str">
        <f t="shared" si="58"/>
        <v/>
      </c>
      <c r="G635" s="51" t="str">
        <f t="shared" si="59"/>
        <v/>
      </c>
    </row>
    <row r="636" spans="1:7" x14ac:dyDescent="0.2">
      <c r="A636" s="48" t="str">
        <f t="shared" si="54"/>
        <v/>
      </c>
      <c r="B636" s="49" t="str">
        <f t="shared" si="55"/>
        <v/>
      </c>
      <c r="C636" s="50" t="str">
        <f>IF(A636="","",IF(variable,IF(A636&lt;MortgageCalculator!$L$6*periods_per_year,start_rate,IF(MortgageCalculator!$L$10&gt;=0,MIN(MortgageCalculator!$L$7,start_rate+MortgageCalculator!$L$10*ROUNDUP((A636-MortgageCalculator!$L$6*periods_per_year)/MortgageCalculator!$L$9,0)),MAX(MortgageCalculator!$L$8,start_rate+MortgageCalculator!$L$10*ROUNDUP((A636-MortgageCalculator!$L$6*periods_per_year)/MortgageCalculator!$L$9,0)))),start_rate))</f>
        <v/>
      </c>
      <c r="D636" s="51" t="str">
        <f t="shared" si="56"/>
        <v/>
      </c>
      <c r="E636" s="51" t="str">
        <f t="shared" si="57"/>
        <v/>
      </c>
      <c r="F636" s="51" t="str">
        <f t="shared" si="58"/>
        <v/>
      </c>
      <c r="G636" s="51" t="str">
        <f t="shared" si="59"/>
        <v/>
      </c>
    </row>
    <row r="637" spans="1:7" x14ac:dyDescent="0.2">
      <c r="A637" s="48" t="str">
        <f t="shared" si="54"/>
        <v/>
      </c>
      <c r="B637" s="49" t="str">
        <f t="shared" si="55"/>
        <v/>
      </c>
      <c r="C637" s="50" t="str">
        <f>IF(A637="","",IF(variable,IF(A637&lt;MortgageCalculator!$L$6*periods_per_year,start_rate,IF(MortgageCalculator!$L$10&gt;=0,MIN(MortgageCalculator!$L$7,start_rate+MortgageCalculator!$L$10*ROUNDUP((A637-MortgageCalculator!$L$6*periods_per_year)/MortgageCalculator!$L$9,0)),MAX(MortgageCalculator!$L$8,start_rate+MortgageCalculator!$L$10*ROUNDUP((A637-MortgageCalculator!$L$6*periods_per_year)/MortgageCalculator!$L$9,0)))),start_rate))</f>
        <v/>
      </c>
      <c r="D637" s="51" t="str">
        <f t="shared" si="56"/>
        <v/>
      </c>
      <c r="E637" s="51" t="str">
        <f t="shared" si="57"/>
        <v/>
      </c>
      <c r="F637" s="51" t="str">
        <f t="shared" si="58"/>
        <v/>
      </c>
      <c r="G637" s="51" t="str">
        <f t="shared" si="59"/>
        <v/>
      </c>
    </row>
    <row r="638" spans="1:7" x14ac:dyDescent="0.2">
      <c r="A638" s="48" t="str">
        <f t="shared" si="54"/>
        <v/>
      </c>
      <c r="B638" s="49" t="str">
        <f t="shared" si="55"/>
        <v/>
      </c>
      <c r="C638" s="50" t="str">
        <f>IF(A638="","",IF(variable,IF(A638&lt;MortgageCalculator!$L$6*periods_per_year,start_rate,IF(MortgageCalculator!$L$10&gt;=0,MIN(MortgageCalculator!$L$7,start_rate+MortgageCalculator!$L$10*ROUNDUP((A638-MortgageCalculator!$L$6*periods_per_year)/MortgageCalculator!$L$9,0)),MAX(MortgageCalculator!$L$8,start_rate+MortgageCalculator!$L$10*ROUNDUP((A638-MortgageCalculator!$L$6*periods_per_year)/MortgageCalculator!$L$9,0)))),start_rate))</f>
        <v/>
      </c>
      <c r="D638" s="51" t="str">
        <f t="shared" si="56"/>
        <v/>
      </c>
      <c r="E638" s="51" t="str">
        <f t="shared" si="57"/>
        <v/>
      </c>
      <c r="F638" s="51" t="str">
        <f t="shared" si="58"/>
        <v/>
      </c>
      <c r="G638" s="51" t="str">
        <f t="shared" si="59"/>
        <v/>
      </c>
    </row>
    <row r="639" spans="1:7" x14ac:dyDescent="0.2">
      <c r="A639" s="48" t="str">
        <f t="shared" si="54"/>
        <v/>
      </c>
      <c r="B639" s="49" t="str">
        <f t="shared" si="55"/>
        <v/>
      </c>
      <c r="C639" s="50" t="str">
        <f>IF(A639="","",IF(variable,IF(A639&lt;MortgageCalculator!$L$6*periods_per_year,start_rate,IF(MortgageCalculator!$L$10&gt;=0,MIN(MortgageCalculator!$L$7,start_rate+MortgageCalculator!$L$10*ROUNDUP((A639-MortgageCalculator!$L$6*periods_per_year)/MortgageCalculator!$L$9,0)),MAX(MortgageCalculator!$L$8,start_rate+MortgageCalculator!$L$10*ROUNDUP((A639-MortgageCalculator!$L$6*periods_per_year)/MortgageCalculator!$L$9,0)))),start_rate))</f>
        <v/>
      </c>
      <c r="D639" s="51" t="str">
        <f t="shared" si="56"/>
        <v/>
      </c>
      <c r="E639" s="51" t="str">
        <f t="shared" si="57"/>
        <v/>
      </c>
      <c r="F639" s="51" t="str">
        <f t="shared" si="58"/>
        <v/>
      </c>
      <c r="G639" s="51" t="str">
        <f t="shared" si="59"/>
        <v/>
      </c>
    </row>
    <row r="640" spans="1:7" x14ac:dyDescent="0.2">
      <c r="A640" s="48" t="str">
        <f t="shared" si="54"/>
        <v/>
      </c>
      <c r="B640" s="49" t="str">
        <f t="shared" si="55"/>
        <v/>
      </c>
      <c r="C640" s="50" t="str">
        <f>IF(A640="","",IF(variable,IF(A640&lt;MortgageCalculator!$L$6*periods_per_year,start_rate,IF(MortgageCalculator!$L$10&gt;=0,MIN(MortgageCalculator!$L$7,start_rate+MortgageCalculator!$L$10*ROUNDUP((A640-MortgageCalculator!$L$6*periods_per_year)/MortgageCalculator!$L$9,0)),MAX(MortgageCalculator!$L$8,start_rate+MortgageCalculator!$L$10*ROUNDUP((A640-MortgageCalculator!$L$6*periods_per_year)/MortgageCalculator!$L$9,0)))),start_rate))</f>
        <v/>
      </c>
      <c r="D640" s="51" t="str">
        <f t="shared" si="56"/>
        <v/>
      </c>
      <c r="E640" s="51" t="str">
        <f t="shared" si="57"/>
        <v/>
      </c>
      <c r="F640" s="51" t="str">
        <f t="shared" si="58"/>
        <v/>
      </c>
      <c r="G640" s="51" t="str">
        <f t="shared" si="59"/>
        <v/>
      </c>
    </row>
    <row r="641" spans="1:7" x14ac:dyDescent="0.2">
      <c r="A641" s="48" t="str">
        <f t="shared" si="54"/>
        <v/>
      </c>
      <c r="B641" s="49" t="str">
        <f t="shared" si="55"/>
        <v/>
      </c>
      <c r="C641" s="50" t="str">
        <f>IF(A641="","",IF(variable,IF(A641&lt;MortgageCalculator!$L$6*periods_per_year,start_rate,IF(MortgageCalculator!$L$10&gt;=0,MIN(MortgageCalculator!$L$7,start_rate+MortgageCalculator!$L$10*ROUNDUP((A641-MortgageCalculator!$L$6*periods_per_year)/MortgageCalculator!$L$9,0)),MAX(MortgageCalculator!$L$8,start_rate+MortgageCalculator!$L$10*ROUNDUP((A641-MortgageCalculator!$L$6*periods_per_year)/MortgageCalculator!$L$9,0)))),start_rate))</f>
        <v/>
      </c>
      <c r="D641" s="51" t="str">
        <f t="shared" si="56"/>
        <v/>
      </c>
      <c r="E641" s="51" t="str">
        <f t="shared" si="57"/>
        <v/>
      </c>
      <c r="F641" s="51" t="str">
        <f t="shared" si="58"/>
        <v/>
      </c>
      <c r="G641" s="51" t="str">
        <f t="shared" si="59"/>
        <v/>
      </c>
    </row>
    <row r="642" spans="1:7" x14ac:dyDescent="0.2">
      <c r="A642" s="48" t="str">
        <f t="shared" si="54"/>
        <v/>
      </c>
      <c r="B642" s="49" t="str">
        <f t="shared" si="55"/>
        <v/>
      </c>
      <c r="C642" s="50" t="str">
        <f>IF(A642="","",IF(variable,IF(A642&lt;MortgageCalculator!$L$6*periods_per_year,start_rate,IF(MortgageCalculator!$L$10&gt;=0,MIN(MortgageCalculator!$L$7,start_rate+MortgageCalculator!$L$10*ROUNDUP((A642-MortgageCalculator!$L$6*periods_per_year)/MortgageCalculator!$L$9,0)),MAX(MortgageCalculator!$L$8,start_rate+MortgageCalculator!$L$10*ROUNDUP((A642-MortgageCalculator!$L$6*periods_per_year)/MortgageCalculator!$L$9,0)))),start_rate))</f>
        <v/>
      </c>
      <c r="D642" s="51" t="str">
        <f t="shared" si="56"/>
        <v/>
      </c>
      <c r="E642" s="51" t="str">
        <f t="shared" si="57"/>
        <v/>
      </c>
      <c r="F642" s="51" t="str">
        <f t="shared" si="58"/>
        <v/>
      </c>
      <c r="G642" s="51" t="str">
        <f t="shared" si="59"/>
        <v/>
      </c>
    </row>
    <row r="643" spans="1:7" x14ac:dyDescent="0.2">
      <c r="A643" s="48" t="str">
        <f t="shared" si="54"/>
        <v/>
      </c>
      <c r="B643" s="49" t="str">
        <f t="shared" si="55"/>
        <v/>
      </c>
      <c r="C643" s="50" t="str">
        <f>IF(A643="","",IF(variable,IF(A643&lt;MortgageCalculator!$L$6*periods_per_year,start_rate,IF(MortgageCalculator!$L$10&gt;=0,MIN(MortgageCalculator!$L$7,start_rate+MortgageCalculator!$L$10*ROUNDUP((A643-MortgageCalculator!$L$6*periods_per_year)/MortgageCalculator!$L$9,0)),MAX(MortgageCalculator!$L$8,start_rate+MortgageCalculator!$L$10*ROUNDUP((A643-MortgageCalculator!$L$6*periods_per_year)/MortgageCalculator!$L$9,0)))),start_rate))</f>
        <v/>
      </c>
      <c r="D643" s="51" t="str">
        <f t="shared" si="56"/>
        <v/>
      </c>
      <c r="E643" s="51" t="str">
        <f t="shared" si="57"/>
        <v/>
      </c>
      <c r="F643" s="51" t="str">
        <f t="shared" si="58"/>
        <v/>
      </c>
      <c r="G643" s="51" t="str">
        <f t="shared" si="59"/>
        <v/>
      </c>
    </row>
    <row r="644" spans="1:7" x14ac:dyDescent="0.2">
      <c r="A644" s="48" t="str">
        <f t="shared" ref="A644:A707" si="60">IF(G643="","",IF(OR(A643&gt;=nper,ROUND(G643,2)&lt;=0),"",A643+1))</f>
        <v/>
      </c>
      <c r="B644" s="49" t="str">
        <f t="shared" ref="B644:B707" si="61">IF(A644="","",IF(OR(periods_per_year=26,periods_per_year=52),IF(periods_per_year=26,IF(A644=1,fpdate,B643+14),IF(periods_per_year=52,IF(A644=1,fpdate,B643+7),"n/a")),IF(periods_per_year=24,DATE(YEAR(fpdate),MONTH(fpdate)+(A644-1)/2+IF(AND(DAY(fpdate)&gt;=15,MOD(A644,2)=0),1,0),IF(MOD(A644,2)=0,IF(DAY(fpdate)&gt;=15,DAY(fpdate)-14,DAY(fpdate)+14),DAY(fpdate))),IF(DAY(DATE(YEAR(fpdate),MONTH(fpdate)+A644-1,DAY(fpdate)))&lt;&gt;DAY(fpdate),DATE(YEAR(fpdate),MONTH(fpdate)+A644,0),DATE(YEAR(fpdate),MONTH(fpdate)+A644-1,DAY(fpdate))))))</f>
        <v/>
      </c>
      <c r="C644" s="50" t="str">
        <f>IF(A644="","",IF(variable,IF(A644&lt;MortgageCalculator!$L$6*periods_per_year,start_rate,IF(MortgageCalculator!$L$10&gt;=0,MIN(MortgageCalculator!$L$7,start_rate+MortgageCalculator!$L$10*ROUNDUP((A644-MortgageCalculator!$L$6*periods_per_year)/MortgageCalculator!$L$9,0)),MAX(MortgageCalculator!$L$8,start_rate+MortgageCalculator!$L$10*ROUNDUP((A644-MortgageCalculator!$L$6*periods_per_year)/MortgageCalculator!$L$9,0)))),start_rate))</f>
        <v/>
      </c>
      <c r="D644" s="51" t="str">
        <f t="shared" ref="D644:D707" si="62">IF(A644="","",ROUND((((1+C644/CP)^(CP/periods_per_year))-1)*G643,2))</f>
        <v/>
      </c>
      <c r="E644" s="51" t="str">
        <f t="shared" ref="E644:E707" si="63">IF(A644="","",IF(A644=nper,G643+D644,MIN(G643+D644,IF(C644=C643,E643,ROUND(-PMT(((1+C644/CP)^(CP/periods_per_year))-1,nper-A644+1,G643),2)))))</f>
        <v/>
      </c>
      <c r="F644" s="51" t="str">
        <f t="shared" ref="F644:F707" si="64">IF(A644="","",E644-D644)</f>
        <v/>
      </c>
      <c r="G644" s="51" t="str">
        <f t="shared" ref="G644:G707" si="65">IF(A644="","",G643-F644)</f>
        <v/>
      </c>
    </row>
    <row r="645" spans="1:7" x14ac:dyDescent="0.2">
      <c r="A645" s="48" t="str">
        <f t="shared" si="60"/>
        <v/>
      </c>
      <c r="B645" s="49" t="str">
        <f t="shared" si="61"/>
        <v/>
      </c>
      <c r="C645" s="50" t="str">
        <f>IF(A645="","",IF(variable,IF(A645&lt;MortgageCalculator!$L$6*periods_per_year,start_rate,IF(MortgageCalculator!$L$10&gt;=0,MIN(MortgageCalculator!$L$7,start_rate+MortgageCalculator!$L$10*ROUNDUP((A645-MortgageCalculator!$L$6*periods_per_year)/MortgageCalculator!$L$9,0)),MAX(MortgageCalculator!$L$8,start_rate+MortgageCalculator!$L$10*ROUNDUP((A645-MortgageCalculator!$L$6*periods_per_year)/MortgageCalculator!$L$9,0)))),start_rate))</f>
        <v/>
      </c>
      <c r="D645" s="51" t="str">
        <f t="shared" si="62"/>
        <v/>
      </c>
      <c r="E645" s="51" t="str">
        <f t="shared" si="63"/>
        <v/>
      </c>
      <c r="F645" s="51" t="str">
        <f t="shared" si="64"/>
        <v/>
      </c>
      <c r="G645" s="51" t="str">
        <f t="shared" si="65"/>
        <v/>
      </c>
    </row>
    <row r="646" spans="1:7" x14ac:dyDescent="0.2">
      <c r="A646" s="48" t="str">
        <f t="shared" si="60"/>
        <v/>
      </c>
      <c r="B646" s="49" t="str">
        <f t="shared" si="61"/>
        <v/>
      </c>
      <c r="C646" s="50" t="str">
        <f>IF(A646="","",IF(variable,IF(A646&lt;MortgageCalculator!$L$6*periods_per_year,start_rate,IF(MortgageCalculator!$L$10&gt;=0,MIN(MortgageCalculator!$L$7,start_rate+MortgageCalculator!$L$10*ROUNDUP((A646-MortgageCalculator!$L$6*periods_per_year)/MortgageCalculator!$L$9,0)),MAX(MortgageCalculator!$L$8,start_rate+MortgageCalculator!$L$10*ROUNDUP((A646-MortgageCalculator!$L$6*periods_per_year)/MortgageCalculator!$L$9,0)))),start_rate))</f>
        <v/>
      </c>
      <c r="D646" s="51" t="str">
        <f t="shared" si="62"/>
        <v/>
      </c>
      <c r="E646" s="51" t="str">
        <f t="shared" si="63"/>
        <v/>
      </c>
      <c r="F646" s="51" t="str">
        <f t="shared" si="64"/>
        <v/>
      </c>
      <c r="G646" s="51" t="str">
        <f t="shared" si="65"/>
        <v/>
      </c>
    </row>
    <row r="647" spans="1:7" x14ac:dyDescent="0.2">
      <c r="A647" s="48" t="str">
        <f t="shared" si="60"/>
        <v/>
      </c>
      <c r="B647" s="49" t="str">
        <f t="shared" si="61"/>
        <v/>
      </c>
      <c r="C647" s="50" t="str">
        <f>IF(A647="","",IF(variable,IF(A647&lt;MortgageCalculator!$L$6*periods_per_year,start_rate,IF(MortgageCalculator!$L$10&gt;=0,MIN(MortgageCalculator!$L$7,start_rate+MortgageCalculator!$L$10*ROUNDUP((A647-MortgageCalculator!$L$6*periods_per_year)/MortgageCalculator!$L$9,0)),MAX(MortgageCalculator!$L$8,start_rate+MortgageCalculator!$L$10*ROUNDUP((A647-MortgageCalculator!$L$6*periods_per_year)/MortgageCalculator!$L$9,0)))),start_rate))</f>
        <v/>
      </c>
      <c r="D647" s="51" t="str">
        <f t="shared" si="62"/>
        <v/>
      </c>
      <c r="E647" s="51" t="str">
        <f t="shared" si="63"/>
        <v/>
      </c>
      <c r="F647" s="51" t="str">
        <f t="shared" si="64"/>
        <v/>
      </c>
      <c r="G647" s="51" t="str">
        <f t="shared" si="65"/>
        <v/>
      </c>
    </row>
    <row r="648" spans="1:7" x14ac:dyDescent="0.2">
      <c r="A648" s="48" t="str">
        <f t="shared" si="60"/>
        <v/>
      </c>
      <c r="B648" s="49" t="str">
        <f t="shared" si="61"/>
        <v/>
      </c>
      <c r="C648" s="50" t="str">
        <f>IF(A648="","",IF(variable,IF(A648&lt;MortgageCalculator!$L$6*periods_per_year,start_rate,IF(MortgageCalculator!$L$10&gt;=0,MIN(MortgageCalculator!$L$7,start_rate+MortgageCalculator!$L$10*ROUNDUP((A648-MortgageCalculator!$L$6*periods_per_year)/MortgageCalculator!$L$9,0)),MAX(MortgageCalculator!$L$8,start_rate+MortgageCalculator!$L$10*ROUNDUP((A648-MortgageCalculator!$L$6*periods_per_year)/MortgageCalculator!$L$9,0)))),start_rate))</f>
        <v/>
      </c>
      <c r="D648" s="51" t="str">
        <f t="shared" si="62"/>
        <v/>
      </c>
      <c r="E648" s="51" t="str">
        <f t="shared" si="63"/>
        <v/>
      </c>
      <c r="F648" s="51" t="str">
        <f t="shared" si="64"/>
        <v/>
      </c>
      <c r="G648" s="51" t="str">
        <f t="shared" si="65"/>
        <v/>
      </c>
    </row>
    <row r="649" spans="1:7" x14ac:dyDescent="0.2">
      <c r="A649" s="48" t="str">
        <f t="shared" si="60"/>
        <v/>
      </c>
      <c r="B649" s="49" t="str">
        <f t="shared" si="61"/>
        <v/>
      </c>
      <c r="C649" s="50" t="str">
        <f>IF(A649="","",IF(variable,IF(A649&lt;MortgageCalculator!$L$6*periods_per_year,start_rate,IF(MortgageCalculator!$L$10&gt;=0,MIN(MortgageCalculator!$L$7,start_rate+MortgageCalculator!$L$10*ROUNDUP((A649-MortgageCalculator!$L$6*periods_per_year)/MortgageCalculator!$L$9,0)),MAX(MortgageCalculator!$L$8,start_rate+MortgageCalculator!$L$10*ROUNDUP((A649-MortgageCalculator!$L$6*periods_per_year)/MortgageCalculator!$L$9,0)))),start_rate))</f>
        <v/>
      </c>
      <c r="D649" s="51" t="str">
        <f t="shared" si="62"/>
        <v/>
      </c>
      <c r="E649" s="51" t="str">
        <f t="shared" si="63"/>
        <v/>
      </c>
      <c r="F649" s="51" t="str">
        <f t="shared" si="64"/>
        <v/>
      </c>
      <c r="G649" s="51" t="str">
        <f t="shared" si="65"/>
        <v/>
      </c>
    </row>
    <row r="650" spans="1:7" x14ac:dyDescent="0.2">
      <c r="A650" s="48" t="str">
        <f t="shared" si="60"/>
        <v/>
      </c>
      <c r="B650" s="49" t="str">
        <f t="shared" si="61"/>
        <v/>
      </c>
      <c r="C650" s="50" t="str">
        <f>IF(A650="","",IF(variable,IF(A650&lt;MortgageCalculator!$L$6*periods_per_year,start_rate,IF(MortgageCalculator!$L$10&gt;=0,MIN(MortgageCalculator!$L$7,start_rate+MortgageCalculator!$L$10*ROUNDUP((A650-MortgageCalculator!$L$6*periods_per_year)/MortgageCalculator!$L$9,0)),MAX(MortgageCalculator!$L$8,start_rate+MortgageCalculator!$L$10*ROUNDUP((A650-MortgageCalculator!$L$6*periods_per_year)/MortgageCalculator!$L$9,0)))),start_rate))</f>
        <v/>
      </c>
      <c r="D650" s="51" t="str">
        <f t="shared" si="62"/>
        <v/>
      </c>
      <c r="E650" s="51" t="str">
        <f t="shared" si="63"/>
        <v/>
      </c>
      <c r="F650" s="51" t="str">
        <f t="shared" si="64"/>
        <v/>
      </c>
      <c r="G650" s="51" t="str">
        <f t="shared" si="65"/>
        <v/>
      </c>
    </row>
    <row r="651" spans="1:7" x14ac:dyDescent="0.2">
      <c r="A651" s="48" t="str">
        <f t="shared" si="60"/>
        <v/>
      </c>
      <c r="B651" s="49" t="str">
        <f t="shared" si="61"/>
        <v/>
      </c>
      <c r="C651" s="50" t="str">
        <f>IF(A651="","",IF(variable,IF(A651&lt;MortgageCalculator!$L$6*periods_per_year,start_rate,IF(MortgageCalculator!$L$10&gt;=0,MIN(MortgageCalculator!$L$7,start_rate+MortgageCalculator!$L$10*ROUNDUP((A651-MortgageCalculator!$L$6*periods_per_year)/MortgageCalculator!$L$9,0)),MAX(MortgageCalculator!$L$8,start_rate+MortgageCalculator!$L$10*ROUNDUP((A651-MortgageCalculator!$L$6*periods_per_year)/MortgageCalculator!$L$9,0)))),start_rate))</f>
        <v/>
      </c>
      <c r="D651" s="51" t="str">
        <f t="shared" si="62"/>
        <v/>
      </c>
      <c r="E651" s="51" t="str">
        <f t="shared" si="63"/>
        <v/>
      </c>
      <c r="F651" s="51" t="str">
        <f t="shared" si="64"/>
        <v/>
      </c>
      <c r="G651" s="51" t="str">
        <f t="shared" si="65"/>
        <v/>
      </c>
    </row>
    <row r="652" spans="1:7" x14ac:dyDescent="0.2">
      <c r="A652" s="48" t="str">
        <f t="shared" si="60"/>
        <v/>
      </c>
      <c r="B652" s="49" t="str">
        <f t="shared" si="61"/>
        <v/>
      </c>
      <c r="C652" s="50" t="str">
        <f>IF(A652="","",IF(variable,IF(A652&lt;MortgageCalculator!$L$6*periods_per_year,start_rate,IF(MortgageCalculator!$L$10&gt;=0,MIN(MortgageCalculator!$L$7,start_rate+MortgageCalculator!$L$10*ROUNDUP((A652-MortgageCalculator!$L$6*periods_per_year)/MortgageCalculator!$L$9,0)),MAX(MortgageCalculator!$L$8,start_rate+MortgageCalculator!$L$10*ROUNDUP((A652-MortgageCalculator!$L$6*periods_per_year)/MortgageCalculator!$L$9,0)))),start_rate))</f>
        <v/>
      </c>
      <c r="D652" s="51" t="str">
        <f t="shared" si="62"/>
        <v/>
      </c>
      <c r="E652" s="51" t="str">
        <f t="shared" si="63"/>
        <v/>
      </c>
      <c r="F652" s="51" t="str">
        <f t="shared" si="64"/>
        <v/>
      </c>
      <c r="G652" s="51" t="str">
        <f t="shared" si="65"/>
        <v/>
      </c>
    </row>
    <row r="653" spans="1:7" x14ac:dyDescent="0.2">
      <c r="A653" s="48" t="str">
        <f t="shared" si="60"/>
        <v/>
      </c>
      <c r="B653" s="49" t="str">
        <f t="shared" si="61"/>
        <v/>
      </c>
      <c r="C653" s="50" t="str">
        <f>IF(A653="","",IF(variable,IF(A653&lt;MortgageCalculator!$L$6*periods_per_year,start_rate,IF(MortgageCalculator!$L$10&gt;=0,MIN(MortgageCalculator!$L$7,start_rate+MortgageCalculator!$L$10*ROUNDUP((A653-MortgageCalculator!$L$6*periods_per_year)/MortgageCalculator!$L$9,0)),MAX(MortgageCalculator!$L$8,start_rate+MortgageCalculator!$L$10*ROUNDUP((A653-MortgageCalculator!$L$6*periods_per_year)/MortgageCalculator!$L$9,0)))),start_rate))</f>
        <v/>
      </c>
      <c r="D653" s="51" t="str">
        <f t="shared" si="62"/>
        <v/>
      </c>
      <c r="E653" s="51" t="str">
        <f t="shared" si="63"/>
        <v/>
      </c>
      <c r="F653" s="51" t="str">
        <f t="shared" si="64"/>
        <v/>
      </c>
      <c r="G653" s="51" t="str">
        <f t="shared" si="65"/>
        <v/>
      </c>
    </row>
    <row r="654" spans="1:7" x14ac:dyDescent="0.2">
      <c r="A654" s="48" t="str">
        <f t="shared" si="60"/>
        <v/>
      </c>
      <c r="B654" s="49" t="str">
        <f t="shared" si="61"/>
        <v/>
      </c>
      <c r="C654" s="50" t="str">
        <f>IF(A654="","",IF(variable,IF(A654&lt;MortgageCalculator!$L$6*periods_per_year,start_rate,IF(MortgageCalculator!$L$10&gt;=0,MIN(MortgageCalculator!$L$7,start_rate+MortgageCalculator!$L$10*ROUNDUP((A654-MortgageCalculator!$L$6*periods_per_year)/MortgageCalculator!$L$9,0)),MAX(MortgageCalculator!$L$8,start_rate+MortgageCalculator!$L$10*ROUNDUP((A654-MortgageCalculator!$L$6*periods_per_year)/MortgageCalculator!$L$9,0)))),start_rate))</f>
        <v/>
      </c>
      <c r="D654" s="51" t="str">
        <f t="shared" si="62"/>
        <v/>
      </c>
      <c r="E654" s="51" t="str">
        <f t="shared" si="63"/>
        <v/>
      </c>
      <c r="F654" s="51" t="str">
        <f t="shared" si="64"/>
        <v/>
      </c>
      <c r="G654" s="51" t="str">
        <f t="shared" si="65"/>
        <v/>
      </c>
    </row>
    <row r="655" spans="1:7" x14ac:dyDescent="0.2">
      <c r="A655" s="48" t="str">
        <f t="shared" si="60"/>
        <v/>
      </c>
      <c r="B655" s="49" t="str">
        <f t="shared" si="61"/>
        <v/>
      </c>
      <c r="C655" s="50" t="str">
        <f>IF(A655="","",IF(variable,IF(A655&lt;MortgageCalculator!$L$6*periods_per_year,start_rate,IF(MortgageCalculator!$L$10&gt;=0,MIN(MortgageCalculator!$L$7,start_rate+MortgageCalculator!$L$10*ROUNDUP((A655-MortgageCalculator!$L$6*periods_per_year)/MortgageCalculator!$L$9,0)),MAX(MortgageCalculator!$L$8,start_rate+MortgageCalculator!$L$10*ROUNDUP((A655-MortgageCalculator!$L$6*periods_per_year)/MortgageCalculator!$L$9,0)))),start_rate))</f>
        <v/>
      </c>
      <c r="D655" s="51" t="str">
        <f t="shared" si="62"/>
        <v/>
      </c>
      <c r="E655" s="51" t="str">
        <f t="shared" si="63"/>
        <v/>
      </c>
      <c r="F655" s="51" t="str">
        <f t="shared" si="64"/>
        <v/>
      </c>
      <c r="G655" s="51" t="str">
        <f t="shared" si="65"/>
        <v/>
      </c>
    </row>
    <row r="656" spans="1:7" x14ac:dyDescent="0.2">
      <c r="A656" s="48" t="str">
        <f t="shared" si="60"/>
        <v/>
      </c>
      <c r="B656" s="49" t="str">
        <f t="shared" si="61"/>
        <v/>
      </c>
      <c r="C656" s="50" t="str">
        <f>IF(A656="","",IF(variable,IF(A656&lt;MortgageCalculator!$L$6*periods_per_year,start_rate,IF(MortgageCalculator!$L$10&gt;=0,MIN(MortgageCalculator!$L$7,start_rate+MortgageCalculator!$L$10*ROUNDUP((A656-MortgageCalculator!$L$6*periods_per_year)/MortgageCalculator!$L$9,0)),MAX(MortgageCalculator!$L$8,start_rate+MortgageCalculator!$L$10*ROUNDUP((A656-MortgageCalculator!$L$6*periods_per_year)/MortgageCalculator!$L$9,0)))),start_rate))</f>
        <v/>
      </c>
      <c r="D656" s="51" t="str">
        <f t="shared" si="62"/>
        <v/>
      </c>
      <c r="E656" s="51" t="str">
        <f t="shared" si="63"/>
        <v/>
      </c>
      <c r="F656" s="51" t="str">
        <f t="shared" si="64"/>
        <v/>
      </c>
      <c r="G656" s="51" t="str">
        <f t="shared" si="65"/>
        <v/>
      </c>
    </row>
    <row r="657" spans="1:7" x14ac:dyDescent="0.2">
      <c r="A657" s="48" t="str">
        <f t="shared" si="60"/>
        <v/>
      </c>
      <c r="B657" s="49" t="str">
        <f t="shared" si="61"/>
        <v/>
      </c>
      <c r="C657" s="50" t="str">
        <f>IF(A657="","",IF(variable,IF(A657&lt;MortgageCalculator!$L$6*periods_per_year,start_rate,IF(MortgageCalculator!$L$10&gt;=0,MIN(MortgageCalculator!$L$7,start_rate+MortgageCalculator!$L$10*ROUNDUP((A657-MortgageCalculator!$L$6*periods_per_year)/MortgageCalculator!$L$9,0)),MAX(MortgageCalculator!$L$8,start_rate+MortgageCalculator!$L$10*ROUNDUP((A657-MortgageCalculator!$L$6*periods_per_year)/MortgageCalculator!$L$9,0)))),start_rate))</f>
        <v/>
      </c>
      <c r="D657" s="51" t="str">
        <f t="shared" si="62"/>
        <v/>
      </c>
      <c r="E657" s="51" t="str">
        <f t="shared" si="63"/>
        <v/>
      </c>
      <c r="F657" s="51" t="str">
        <f t="shared" si="64"/>
        <v/>
      </c>
      <c r="G657" s="51" t="str">
        <f t="shared" si="65"/>
        <v/>
      </c>
    </row>
    <row r="658" spans="1:7" x14ac:dyDescent="0.2">
      <c r="A658" s="48" t="str">
        <f t="shared" si="60"/>
        <v/>
      </c>
      <c r="B658" s="49" t="str">
        <f t="shared" si="61"/>
        <v/>
      </c>
      <c r="C658" s="50" t="str">
        <f>IF(A658="","",IF(variable,IF(A658&lt;MortgageCalculator!$L$6*periods_per_year,start_rate,IF(MortgageCalculator!$L$10&gt;=0,MIN(MortgageCalculator!$L$7,start_rate+MortgageCalculator!$L$10*ROUNDUP((A658-MortgageCalculator!$L$6*periods_per_year)/MortgageCalculator!$L$9,0)),MAX(MortgageCalculator!$L$8,start_rate+MortgageCalculator!$L$10*ROUNDUP((A658-MortgageCalculator!$L$6*periods_per_year)/MortgageCalculator!$L$9,0)))),start_rate))</f>
        <v/>
      </c>
      <c r="D658" s="51" t="str">
        <f t="shared" si="62"/>
        <v/>
      </c>
      <c r="E658" s="51" t="str">
        <f t="shared" si="63"/>
        <v/>
      </c>
      <c r="F658" s="51" t="str">
        <f t="shared" si="64"/>
        <v/>
      </c>
      <c r="G658" s="51" t="str">
        <f t="shared" si="65"/>
        <v/>
      </c>
    </row>
    <row r="659" spans="1:7" x14ac:dyDescent="0.2">
      <c r="A659" s="48" t="str">
        <f t="shared" si="60"/>
        <v/>
      </c>
      <c r="B659" s="49" t="str">
        <f t="shared" si="61"/>
        <v/>
      </c>
      <c r="C659" s="50" t="str">
        <f>IF(A659="","",IF(variable,IF(A659&lt;MortgageCalculator!$L$6*periods_per_year,start_rate,IF(MortgageCalculator!$L$10&gt;=0,MIN(MortgageCalculator!$L$7,start_rate+MortgageCalculator!$L$10*ROUNDUP((A659-MortgageCalculator!$L$6*periods_per_year)/MortgageCalculator!$L$9,0)),MAX(MortgageCalculator!$L$8,start_rate+MortgageCalculator!$L$10*ROUNDUP((A659-MortgageCalculator!$L$6*periods_per_year)/MortgageCalculator!$L$9,0)))),start_rate))</f>
        <v/>
      </c>
      <c r="D659" s="51" t="str">
        <f t="shared" si="62"/>
        <v/>
      </c>
      <c r="E659" s="51" t="str">
        <f t="shared" si="63"/>
        <v/>
      </c>
      <c r="F659" s="51" t="str">
        <f t="shared" si="64"/>
        <v/>
      </c>
      <c r="G659" s="51" t="str">
        <f t="shared" si="65"/>
        <v/>
      </c>
    </row>
    <row r="660" spans="1:7" x14ac:dyDescent="0.2">
      <c r="A660" s="48" t="str">
        <f t="shared" si="60"/>
        <v/>
      </c>
      <c r="B660" s="49" t="str">
        <f t="shared" si="61"/>
        <v/>
      </c>
      <c r="C660" s="50" t="str">
        <f>IF(A660="","",IF(variable,IF(A660&lt;MortgageCalculator!$L$6*periods_per_year,start_rate,IF(MortgageCalculator!$L$10&gt;=0,MIN(MortgageCalculator!$L$7,start_rate+MortgageCalculator!$L$10*ROUNDUP((A660-MortgageCalculator!$L$6*periods_per_year)/MortgageCalculator!$L$9,0)),MAX(MortgageCalculator!$L$8,start_rate+MortgageCalculator!$L$10*ROUNDUP((A660-MortgageCalculator!$L$6*periods_per_year)/MortgageCalculator!$L$9,0)))),start_rate))</f>
        <v/>
      </c>
      <c r="D660" s="51" t="str">
        <f t="shared" si="62"/>
        <v/>
      </c>
      <c r="E660" s="51" t="str">
        <f t="shared" si="63"/>
        <v/>
      </c>
      <c r="F660" s="51" t="str">
        <f t="shared" si="64"/>
        <v/>
      </c>
      <c r="G660" s="51" t="str">
        <f t="shared" si="65"/>
        <v/>
      </c>
    </row>
    <row r="661" spans="1:7" x14ac:dyDescent="0.2">
      <c r="A661" s="48" t="str">
        <f t="shared" si="60"/>
        <v/>
      </c>
      <c r="B661" s="49" t="str">
        <f t="shared" si="61"/>
        <v/>
      </c>
      <c r="C661" s="50" t="str">
        <f>IF(A661="","",IF(variable,IF(A661&lt;MortgageCalculator!$L$6*periods_per_year,start_rate,IF(MortgageCalculator!$L$10&gt;=0,MIN(MortgageCalculator!$L$7,start_rate+MortgageCalculator!$L$10*ROUNDUP((A661-MortgageCalculator!$L$6*periods_per_year)/MortgageCalculator!$L$9,0)),MAX(MortgageCalculator!$L$8,start_rate+MortgageCalculator!$L$10*ROUNDUP((A661-MortgageCalculator!$L$6*periods_per_year)/MortgageCalculator!$L$9,0)))),start_rate))</f>
        <v/>
      </c>
      <c r="D661" s="51" t="str">
        <f t="shared" si="62"/>
        <v/>
      </c>
      <c r="E661" s="51" t="str">
        <f t="shared" si="63"/>
        <v/>
      </c>
      <c r="F661" s="51" t="str">
        <f t="shared" si="64"/>
        <v/>
      </c>
      <c r="G661" s="51" t="str">
        <f t="shared" si="65"/>
        <v/>
      </c>
    </row>
    <row r="662" spans="1:7" x14ac:dyDescent="0.2">
      <c r="A662" s="48" t="str">
        <f t="shared" si="60"/>
        <v/>
      </c>
      <c r="B662" s="49" t="str">
        <f t="shared" si="61"/>
        <v/>
      </c>
      <c r="C662" s="50" t="str">
        <f>IF(A662="","",IF(variable,IF(A662&lt;MortgageCalculator!$L$6*periods_per_year,start_rate,IF(MortgageCalculator!$L$10&gt;=0,MIN(MortgageCalculator!$L$7,start_rate+MortgageCalculator!$L$10*ROUNDUP((A662-MortgageCalculator!$L$6*periods_per_year)/MortgageCalculator!$L$9,0)),MAX(MortgageCalculator!$L$8,start_rate+MortgageCalculator!$L$10*ROUNDUP((A662-MortgageCalculator!$L$6*periods_per_year)/MortgageCalculator!$L$9,0)))),start_rate))</f>
        <v/>
      </c>
      <c r="D662" s="51" t="str">
        <f t="shared" si="62"/>
        <v/>
      </c>
      <c r="E662" s="51" t="str">
        <f t="shared" si="63"/>
        <v/>
      </c>
      <c r="F662" s="51" t="str">
        <f t="shared" si="64"/>
        <v/>
      </c>
      <c r="G662" s="51" t="str">
        <f t="shared" si="65"/>
        <v/>
      </c>
    </row>
    <row r="663" spans="1:7" x14ac:dyDescent="0.2">
      <c r="A663" s="48" t="str">
        <f t="shared" si="60"/>
        <v/>
      </c>
      <c r="B663" s="49" t="str">
        <f t="shared" si="61"/>
        <v/>
      </c>
      <c r="C663" s="50" t="str">
        <f>IF(A663="","",IF(variable,IF(A663&lt;MortgageCalculator!$L$6*periods_per_year,start_rate,IF(MortgageCalculator!$L$10&gt;=0,MIN(MortgageCalculator!$L$7,start_rate+MortgageCalculator!$L$10*ROUNDUP((A663-MortgageCalculator!$L$6*periods_per_year)/MortgageCalculator!$L$9,0)),MAX(MortgageCalculator!$L$8,start_rate+MortgageCalculator!$L$10*ROUNDUP((A663-MortgageCalculator!$L$6*periods_per_year)/MortgageCalculator!$L$9,0)))),start_rate))</f>
        <v/>
      </c>
      <c r="D663" s="51" t="str">
        <f t="shared" si="62"/>
        <v/>
      </c>
      <c r="E663" s="51" t="str">
        <f t="shared" si="63"/>
        <v/>
      </c>
      <c r="F663" s="51" t="str">
        <f t="shared" si="64"/>
        <v/>
      </c>
      <c r="G663" s="51" t="str">
        <f t="shared" si="65"/>
        <v/>
      </c>
    </row>
    <row r="664" spans="1:7" x14ac:dyDescent="0.2">
      <c r="A664" s="48" t="str">
        <f t="shared" si="60"/>
        <v/>
      </c>
      <c r="B664" s="49" t="str">
        <f t="shared" si="61"/>
        <v/>
      </c>
      <c r="C664" s="50" t="str">
        <f>IF(A664="","",IF(variable,IF(A664&lt;MortgageCalculator!$L$6*periods_per_year,start_rate,IF(MortgageCalculator!$L$10&gt;=0,MIN(MortgageCalculator!$L$7,start_rate+MortgageCalculator!$L$10*ROUNDUP((A664-MortgageCalculator!$L$6*periods_per_year)/MortgageCalculator!$L$9,0)),MAX(MortgageCalculator!$L$8,start_rate+MortgageCalculator!$L$10*ROUNDUP((A664-MortgageCalculator!$L$6*periods_per_year)/MortgageCalculator!$L$9,0)))),start_rate))</f>
        <v/>
      </c>
      <c r="D664" s="51" t="str">
        <f t="shared" si="62"/>
        <v/>
      </c>
      <c r="E664" s="51" t="str">
        <f t="shared" si="63"/>
        <v/>
      </c>
      <c r="F664" s="51" t="str">
        <f t="shared" si="64"/>
        <v/>
      </c>
      <c r="G664" s="51" t="str">
        <f t="shared" si="65"/>
        <v/>
      </c>
    </row>
    <row r="665" spans="1:7" x14ac:dyDescent="0.2">
      <c r="A665" s="48" t="str">
        <f t="shared" si="60"/>
        <v/>
      </c>
      <c r="B665" s="49" t="str">
        <f t="shared" si="61"/>
        <v/>
      </c>
      <c r="C665" s="50" t="str">
        <f>IF(A665="","",IF(variable,IF(A665&lt;MortgageCalculator!$L$6*periods_per_year,start_rate,IF(MortgageCalculator!$L$10&gt;=0,MIN(MortgageCalculator!$L$7,start_rate+MortgageCalculator!$L$10*ROUNDUP((A665-MortgageCalculator!$L$6*periods_per_year)/MortgageCalculator!$L$9,0)),MAX(MortgageCalculator!$L$8,start_rate+MortgageCalculator!$L$10*ROUNDUP((A665-MortgageCalculator!$L$6*periods_per_year)/MortgageCalculator!$L$9,0)))),start_rate))</f>
        <v/>
      </c>
      <c r="D665" s="51" t="str">
        <f t="shared" si="62"/>
        <v/>
      </c>
      <c r="E665" s="51" t="str">
        <f t="shared" si="63"/>
        <v/>
      </c>
      <c r="F665" s="51" t="str">
        <f t="shared" si="64"/>
        <v/>
      </c>
      <c r="G665" s="51" t="str">
        <f t="shared" si="65"/>
        <v/>
      </c>
    </row>
    <row r="666" spans="1:7" x14ac:dyDescent="0.2">
      <c r="A666" s="48" t="str">
        <f t="shared" si="60"/>
        <v/>
      </c>
      <c r="B666" s="49" t="str">
        <f t="shared" si="61"/>
        <v/>
      </c>
      <c r="C666" s="50" t="str">
        <f>IF(A666="","",IF(variable,IF(A666&lt;MortgageCalculator!$L$6*periods_per_year,start_rate,IF(MortgageCalculator!$L$10&gt;=0,MIN(MortgageCalculator!$L$7,start_rate+MortgageCalculator!$L$10*ROUNDUP((A666-MortgageCalculator!$L$6*periods_per_year)/MortgageCalculator!$L$9,0)),MAX(MortgageCalculator!$L$8,start_rate+MortgageCalculator!$L$10*ROUNDUP((A666-MortgageCalculator!$L$6*periods_per_year)/MortgageCalculator!$L$9,0)))),start_rate))</f>
        <v/>
      </c>
      <c r="D666" s="51" t="str">
        <f t="shared" si="62"/>
        <v/>
      </c>
      <c r="E666" s="51" t="str">
        <f t="shared" si="63"/>
        <v/>
      </c>
      <c r="F666" s="51" t="str">
        <f t="shared" si="64"/>
        <v/>
      </c>
      <c r="G666" s="51" t="str">
        <f t="shared" si="65"/>
        <v/>
      </c>
    </row>
    <row r="667" spans="1:7" x14ac:dyDescent="0.2">
      <c r="A667" s="48" t="str">
        <f t="shared" si="60"/>
        <v/>
      </c>
      <c r="B667" s="49" t="str">
        <f t="shared" si="61"/>
        <v/>
      </c>
      <c r="C667" s="50" t="str">
        <f>IF(A667="","",IF(variable,IF(A667&lt;MortgageCalculator!$L$6*periods_per_year,start_rate,IF(MortgageCalculator!$L$10&gt;=0,MIN(MortgageCalculator!$L$7,start_rate+MortgageCalculator!$L$10*ROUNDUP((A667-MortgageCalculator!$L$6*periods_per_year)/MortgageCalculator!$L$9,0)),MAX(MortgageCalculator!$L$8,start_rate+MortgageCalculator!$L$10*ROUNDUP((A667-MortgageCalculator!$L$6*periods_per_year)/MortgageCalculator!$L$9,0)))),start_rate))</f>
        <v/>
      </c>
      <c r="D667" s="51" t="str">
        <f t="shared" si="62"/>
        <v/>
      </c>
      <c r="E667" s="51" t="str">
        <f t="shared" si="63"/>
        <v/>
      </c>
      <c r="F667" s="51" t="str">
        <f t="shared" si="64"/>
        <v/>
      </c>
      <c r="G667" s="51" t="str">
        <f t="shared" si="65"/>
        <v/>
      </c>
    </row>
    <row r="668" spans="1:7" x14ac:dyDescent="0.2">
      <c r="A668" s="48" t="str">
        <f t="shared" si="60"/>
        <v/>
      </c>
      <c r="B668" s="49" t="str">
        <f t="shared" si="61"/>
        <v/>
      </c>
      <c r="C668" s="50" t="str">
        <f>IF(A668="","",IF(variable,IF(A668&lt;MortgageCalculator!$L$6*periods_per_year,start_rate,IF(MortgageCalculator!$L$10&gt;=0,MIN(MortgageCalculator!$L$7,start_rate+MortgageCalculator!$L$10*ROUNDUP((A668-MortgageCalculator!$L$6*periods_per_year)/MortgageCalculator!$L$9,0)),MAX(MortgageCalculator!$L$8,start_rate+MortgageCalculator!$L$10*ROUNDUP((A668-MortgageCalculator!$L$6*periods_per_year)/MortgageCalculator!$L$9,0)))),start_rate))</f>
        <v/>
      </c>
      <c r="D668" s="51" t="str">
        <f t="shared" si="62"/>
        <v/>
      </c>
      <c r="E668" s="51" t="str">
        <f t="shared" si="63"/>
        <v/>
      </c>
      <c r="F668" s="51" t="str">
        <f t="shared" si="64"/>
        <v/>
      </c>
      <c r="G668" s="51" t="str">
        <f t="shared" si="65"/>
        <v/>
      </c>
    </row>
    <row r="669" spans="1:7" x14ac:dyDescent="0.2">
      <c r="A669" s="48" t="str">
        <f t="shared" si="60"/>
        <v/>
      </c>
      <c r="B669" s="49" t="str">
        <f t="shared" si="61"/>
        <v/>
      </c>
      <c r="C669" s="50" t="str">
        <f>IF(A669="","",IF(variable,IF(A669&lt;MortgageCalculator!$L$6*periods_per_year,start_rate,IF(MortgageCalculator!$L$10&gt;=0,MIN(MortgageCalculator!$L$7,start_rate+MortgageCalculator!$L$10*ROUNDUP((A669-MortgageCalculator!$L$6*periods_per_year)/MortgageCalculator!$L$9,0)),MAX(MortgageCalculator!$L$8,start_rate+MortgageCalculator!$L$10*ROUNDUP((A669-MortgageCalculator!$L$6*periods_per_year)/MortgageCalculator!$L$9,0)))),start_rate))</f>
        <v/>
      </c>
      <c r="D669" s="51" t="str">
        <f t="shared" si="62"/>
        <v/>
      </c>
      <c r="E669" s="51" t="str">
        <f t="shared" si="63"/>
        <v/>
      </c>
      <c r="F669" s="51" t="str">
        <f t="shared" si="64"/>
        <v/>
      </c>
      <c r="G669" s="51" t="str">
        <f t="shared" si="65"/>
        <v/>
      </c>
    </row>
    <row r="670" spans="1:7" x14ac:dyDescent="0.2">
      <c r="A670" s="48" t="str">
        <f t="shared" si="60"/>
        <v/>
      </c>
      <c r="B670" s="49" t="str">
        <f t="shared" si="61"/>
        <v/>
      </c>
      <c r="C670" s="50" t="str">
        <f>IF(A670="","",IF(variable,IF(A670&lt;MortgageCalculator!$L$6*periods_per_year,start_rate,IF(MortgageCalculator!$L$10&gt;=0,MIN(MortgageCalculator!$L$7,start_rate+MortgageCalculator!$L$10*ROUNDUP((A670-MortgageCalculator!$L$6*periods_per_year)/MortgageCalculator!$L$9,0)),MAX(MortgageCalculator!$L$8,start_rate+MortgageCalculator!$L$10*ROUNDUP((A670-MortgageCalculator!$L$6*periods_per_year)/MortgageCalculator!$L$9,0)))),start_rate))</f>
        <v/>
      </c>
      <c r="D670" s="51" t="str">
        <f t="shared" si="62"/>
        <v/>
      </c>
      <c r="E670" s="51" t="str">
        <f t="shared" si="63"/>
        <v/>
      </c>
      <c r="F670" s="51" t="str">
        <f t="shared" si="64"/>
        <v/>
      </c>
      <c r="G670" s="51" t="str">
        <f t="shared" si="65"/>
        <v/>
      </c>
    </row>
    <row r="671" spans="1:7" x14ac:dyDescent="0.2">
      <c r="A671" s="48" t="str">
        <f t="shared" si="60"/>
        <v/>
      </c>
      <c r="B671" s="49" t="str">
        <f t="shared" si="61"/>
        <v/>
      </c>
      <c r="C671" s="50" t="str">
        <f>IF(A671="","",IF(variable,IF(A671&lt;MortgageCalculator!$L$6*periods_per_year,start_rate,IF(MortgageCalculator!$L$10&gt;=0,MIN(MortgageCalculator!$L$7,start_rate+MortgageCalculator!$L$10*ROUNDUP((A671-MortgageCalculator!$L$6*periods_per_year)/MortgageCalculator!$L$9,0)),MAX(MortgageCalculator!$L$8,start_rate+MortgageCalculator!$L$10*ROUNDUP((A671-MortgageCalculator!$L$6*periods_per_year)/MortgageCalculator!$L$9,0)))),start_rate))</f>
        <v/>
      </c>
      <c r="D671" s="51" t="str">
        <f t="shared" si="62"/>
        <v/>
      </c>
      <c r="E671" s="51" t="str">
        <f t="shared" si="63"/>
        <v/>
      </c>
      <c r="F671" s="51" t="str">
        <f t="shared" si="64"/>
        <v/>
      </c>
      <c r="G671" s="51" t="str">
        <f t="shared" si="65"/>
        <v/>
      </c>
    </row>
    <row r="672" spans="1:7" x14ac:dyDescent="0.2">
      <c r="A672" s="48" t="str">
        <f t="shared" si="60"/>
        <v/>
      </c>
      <c r="B672" s="49" t="str">
        <f t="shared" si="61"/>
        <v/>
      </c>
      <c r="C672" s="50" t="str">
        <f>IF(A672="","",IF(variable,IF(A672&lt;MortgageCalculator!$L$6*periods_per_year,start_rate,IF(MortgageCalculator!$L$10&gt;=0,MIN(MortgageCalculator!$L$7,start_rate+MortgageCalculator!$L$10*ROUNDUP((A672-MortgageCalculator!$L$6*periods_per_year)/MortgageCalculator!$L$9,0)),MAX(MortgageCalculator!$L$8,start_rate+MortgageCalculator!$L$10*ROUNDUP((A672-MortgageCalculator!$L$6*periods_per_year)/MortgageCalculator!$L$9,0)))),start_rate))</f>
        <v/>
      </c>
      <c r="D672" s="51" t="str">
        <f t="shared" si="62"/>
        <v/>
      </c>
      <c r="E672" s="51" t="str">
        <f t="shared" si="63"/>
        <v/>
      </c>
      <c r="F672" s="51" t="str">
        <f t="shared" si="64"/>
        <v/>
      </c>
      <c r="G672" s="51" t="str">
        <f t="shared" si="65"/>
        <v/>
      </c>
    </row>
    <row r="673" spans="1:7" x14ac:dyDescent="0.2">
      <c r="A673" s="48" t="str">
        <f t="shared" si="60"/>
        <v/>
      </c>
      <c r="B673" s="49" t="str">
        <f t="shared" si="61"/>
        <v/>
      </c>
      <c r="C673" s="50" t="str">
        <f>IF(A673="","",IF(variable,IF(A673&lt;MortgageCalculator!$L$6*periods_per_year,start_rate,IF(MortgageCalculator!$L$10&gt;=0,MIN(MortgageCalculator!$L$7,start_rate+MortgageCalculator!$L$10*ROUNDUP((A673-MortgageCalculator!$L$6*periods_per_year)/MortgageCalculator!$L$9,0)),MAX(MortgageCalculator!$L$8,start_rate+MortgageCalculator!$L$10*ROUNDUP((A673-MortgageCalculator!$L$6*periods_per_year)/MortgageCalculator!$L$9,0)))),start_rate))</f>
        <v/>
      </c>
      <c r="D673" s="51" t="str">
        <f t="shared" si="62"/>
        <v/>
      </c>
      <c r="E673" s="51" t="str">
        <f t="shared" si="63"/>
        <v/>
      </c>
      <c r="F673" s="51" t="str">
        <f t="shared" si="64"/>
        <v/>
      </c>
      <c r="G673" s="51" t="str">
        <f t="shared" si="65"/>
        <v/>
      </c>
    </row>
    <row r="674" spans="1:7" x14ac:dyDescent="0.2">
      <c r="A674" s="48" t="str">
        <f t="shared" si="60"/>
        <v/>
      </c>
      <c r="B674" s="49" t="str">
        <f t="shared" si="61"/>
        <v/>
      </c>
      <c r="C674" s="50" t="str">
        <f>IF(A674="","",IF(variable,IF(A674&lt;MortgageCalculator!$L$6*periods_per_year,start_rate,IF(MortgageCalculator!$L$10&gt;=0,MIN(MortgageCalculator!$L$7,start_rate+MortgageCalculator!$L$10*ROUNDUP((A674-MortgageCalculator!$L$6*periods_per_year)/MortgageCalculator!$L$9,0)),MAX(MortgageCalculator!$L$8,start_rate+MortgageCalculator!$L$10*ROUNDUP((A674-MortgageCalculator!$L$6*periods_per_year)/MortgageCalculator!$L$9,0)))),start_rate))</f>
        <v/>
      </c>
      <c r="D674" s="51" t="str">
        <f t="shared" si="62"/>
        <v/>
      </c>
      <c r="E674" s="51" t="str">
        <f t="shared" si="63"/>
        <v/>
      </c>
      <c r="F674" s="51" t="str">
        <f t="shared" si="64"/>
        <v/>
      </c>
      <c r="G674" s="51" t="str">
        <f t="shared" si="65"/>
        <v/>
      </c>
    </row>
    <row r="675" spans="1:7" x14ac:dyDescent="0.2">
      <c r="A675" s="48" t="str">
        <f t="shared" si="60"/>
        <v/>
      </c>
      <c r="B675" s="49" t="str">
        <f t="shared" si="61"/>
        <v/>
      </c>
      <c r="C675" s="50" t="str">
        <f>IF(A675="","",IF(variable,IF(A675&lt;MortgageCalculator!$L$6*periods_per_year,start_rate,IF(MortgageCalculator!$L$10&gt;=0,MIN(MortgageCalculator!$L$7,start_rate+MortgageCalculator!$L$10*ROUNDUP((A675-MortgageCalculator!$L$6*periods_per_year)/MortgageCalculator!$L$9,0)),MAX(MortgageCalculator!$L$8,start_rate+MortgageCalculator!$L$10*ROUNDUP((A675-MortgageCalculator!$L$6*periods_per_year)/MortgageCalculator!$L$9,0)))),start_rate))</f>
        <v/>
      </c>
      <c r="D675" s="51" t="str">
        <f t="shared" si="62"/>
        <v/>
      </c>
      <c r="E675" s="51" t="str">
        <f t="shared" si="63"/>
        <v/>
      </c>
      <c r="F675" s="51" t="str">
        <f t="shared" si="64"/>
        <v/>
      </c>
      <c r="G675" s="51" t="str">
        <f t="shared" si="65"/>
        <v/>
      </c>
    </row>
    <row r="676" spans="1:7" x14ac:dyDescent="0.2">
      <c r="A676" s="48" t="str">
        <f t="shared" si="60"/>
        <v/>
      </c>
      <c r="B676" s="49" t="str">
        <f t="shared" si="61"/>
        <v/>
      </c>
      <c r="C676" s="50" t="str">
        <f>IF(A676="","",IF(variable,IF(A676&lt;MortgageCalculator!$L$6*periods_per_year,start_rate,IF(MortgageCalculator!$L$10&gt;=0,MIN(MortgageCalculator!$L$7,start_rate+MortgageCalculator!$L$10*ROUNDUP((A676-MortgageCalculator!$L$6*periods_per_year)/MortgageCalculator!$L$9,0)),MAX(MortgageCalculator!$L$8,start_rate+MortgageCalculator!$L$10*ROUNDUP((A676-MortgageCalculator!$L$6*periods_per_year)/MortgageCalculator!$L$9,0)))),start_rate))</f>
        <v/>
      </c>
      <c r="D676" s="51" t="str">
        <f t="shared" si="62"/>
        <v/>
      </c>
      <c r="E676" s="51" t="str">
        <f t="shared" si="63"/>
        <v/>
      </c>
      <c r="F676" s="51" t="str">
        <f t="shared" si="64"/>
        <v/>
      </c>
      <c r="G676" s="51" t="str">
        <f t="shared" si="65"/>
        <v/>
      </c>
    </row>
    <row r="677" spans="1:7" x14ac:dyDescent="0.2">
      <c r="A677" s="48" t="str">
        <f t="shared" si="60"/>
        <v/>
      </c>
      <c r="B677" s="49" t="str">
        <f t="shared" si="61"/>
        <v/>
      </c>
      <c r="C677" s="50" t="str">
        <f>IF(A677="","",IF(variable,IF(A677&lt;MortgageCalculator!$L$6*periods_per_year,start_rate,IF(MortgageCalculator!$L$10&gt;=0,MIN(MortgageCalculator!$L$7,start_rate+MortgageCalculator!$L$10*ROUNDUP((A677-MortgageCalculator!$L$6*periods_per_year)/MortgageCalculator!$L$9,0)),MAX(MortgageCalculator!$L$8,start_rate+MortgageCalculator!$L$10*ROUNDUP((A677-MortgageCalculator!$L$6*periods_per_year)/MortgageCalculator!$L$9,0)))),start_rate))</f>
        <v/>
      </c>
      <c r="D677" s="51" t="str">
        <f t="shared" si="62"/>
        <v/>
      </c>
      <c r="E677" s="51" t="str">
        <f t="shared" si="63"/>
        <v/>
      </c>
      <c r="F677" s="51" t="str">
        <f t="shared" si="64"/>
        <v/>
      </c>
      <c r="G677" s="51" t="str">
        <f t="shared" si="65"/>
        <v/>
      </c>
    </row>
    <row r="678" spans="1:7" x14ac:dyDescent="0.2">
      <c r="A678" s="48" t="str">
        <f t="shared" si="60"/>
        <v/>
      </c>
      <c r="B678" s="49" t="str">
        <f t="shared" si="61"/>
        <v/>
      </c>
      <c r="C678" s="50" t="str">
        <f>IF(A678="","",IF(variable,IF(A678&lt;MortgageCalculator!$L$6*periods_per_year,start_rate,IF(MortgageCalculator!$L$10&gt;=0,MIN(MortgageCalculator!$L$7,start_rate+MortgageCalculator!$L$10*ROUNDUP((A678-MortgageCalculator!$L$6*periods_per_year)/MortgageCalculator!$L$9,0)),MAX(MortgageCalculator!$L$8,start_rate+MortgageCalculator!$L$10*ROUNDUP((A678-MortgageCalculator!$L$6*periods_per_year)/MortgageCalculator!$L$9,0)))),start_rate))</f>
        <v/>
      </c>
      <c r="D678" s="51" t="str">
        <f t="shared" si="62"/>
        <v/>
      </c>
      <c r="E678" s="51" t="str">
        <f t="shared" si="63"/>
        <v/>
      </c>
      <c r="F678" s="51" t="str">
        <f t="shared" si="64"/>
        <v/>
      </c>
      <c r="G678" s="51" t="str">
        <f t="shared" si="65"/>
        <v/>
      </c>
    </row>
    <row r="679" spans="1:7" x14ac:dyDescent="0.2">
      <c r="A679" s="48" t="str">
        <f t="shared" si="60"/>
        <v/>
      </c>
      <c r="B679" s="49" t="str">
        <f t="shared" si="61"/>
        <v/>
      </c>
      <c r="C679" s="50" t="str">
        <f>IF(A679="","",IF(variable,IF(A679&lt;MortgageCalculator!$L$6*periods_per_year,start_rate,IF(MortgageCalculator!$L$10&gt;=0,MIN(MortgageCalculator!$L$7,start_rate+MortgageCalculator!$L$10*ROUNDUP((A679-MortgageCalculator!$L$6*periods_per_year)/MortgageCalculator!$L$9,0)),MAX(MortgageCalculator!$L$8,start_rate+MortgageCalculator!$L$10*ROUNDUP((A679-MortgageCalculator!$L$6*periods_per_year)/MortgageCalculator!$L$9,0)))),start_rate))</f>
        <v/>
      </c>
      <c r="D679" s="51" t="str">
        <f t="shared" si="62"/>
        <v/>
      </c>
      <c r="E679" s="51" t="str">
        <f t="shared" si="63"/>
        <v/>
      </c>
      <c r="F679" s="51" t="str">
        <f t="shared" si="64"/>
        <v/>
      </c>
      <c r="G679" s="51" t="str">
        <f t="shared" si="65"/>
        <v/>
      </c>
    </row>
    <row r="680" spans="1:7" x14ac:dyDescent="0.2">
      <c r="A680" s="48" t="str">
        <f t="shared" si="60"/>
        <v/>
      </c>
      <c r="B680" s="49" t="str">
        <f t="shared" si="61"/>
        <v/>
      </c>
      <c r="C680" s="50" t="str">
        <f>IF(A680="","",IF(variable,IF(A680&lt;MortgageCalculator!$L$6*periods_per_year,start_rate,IF(MortgageCalculator!$L$10&gt;=0,MIN(MortgageCalculator!$L$7,start_rate+MortgageCalculator!$L$10*ROUNDUP((A680-MortgageCalculator!$L$6*periods_per_year)/MortgageCalculator!$L$9,0)),MAX(MortgageCalculator!$L$8,start_rate+MortgageCalculator!$L$10*ROUNDUP((A680-MortgageCalculator!$L$6*periods_per_year)/MortgageCalculator!$L$9,0)))),start_rate))</f>
        <v/>
      </c>
      <c r="D680" s="51" t="str">
        <f t="shared" si="62"/>
        <v/>
      </c>
      <c r="E680" s="51" t="str">
        <f t="shared" si="63"/>
        <v/>
      </c>
      <c r="F680" s="51" t="str">
        <f t="shared" si="64"/>
        <v/>
      </c>
      <c r="G680" s="51" t="str">
        <f t="shared" si="65"/>
        <v/>
      </c>
    </row>
    <row r="681" spans="1:7" x14ac:dyDescent="0.2">
      <c r="A681" s="48" t="str">
        <f t="shared" si="60"/>
        <v/>
      </c>
      <c r="B681" s="49" t="str">
        <f t="shared" si="61"/>
        <v/>
      </c>
      <c r="C681" s="50" t="str">
        <f>IF(A681="","",IF(variable,IF(A681&lt;MortgageCalculator!$L$6*periods_per_year,start_rate,IF(MortgageCalculator!$L$10&gt;=0,MIN(MortgageCalculator!$L$7,start_rate+MortgageCalculator!$L$10*ROUNDUP((A681-MortgageCalculator!$L$6*periods_per_year)/MortgageCalculator!$L$9,0)),MAX(MortgageCalculator!$L$8,start_rate+MortgageCalculator!$L$10*ROUNDUP((A681-MortgageCalculator!$L$6*periods_per_year)/MortgageCalculator!$L$9,0)))),start_rate))</f>
        <v/>
      </c>
      <c r="D681" s="51" t="str">
        <f t="shared" si="62"/>
        <v/>
      </c>
      <c r="E681" s="51" t="str">
        <f t="shared" si="63"/>
        <v/>
      </c>
      <c r="F681" s="51" t="str">
        <f t="shared" si="64"/>
        <v/>
      </c>
      <c r="G681" s="51" t="str">
        <f t="shared" si="65"/>
        <v/>
      </c>
    </row>
    <row r="682" spans="1:7" x14ac:dyDescent="0.2">
      <c r="A682" s="48" t="str">
        <f t="shared" si="60"/>
        <v/>
      </c>
      <c r="B682" s="49" t="str">
        <f t="shared" si="61"/>
        <v/>
      </c>
      <c r="C682" s="50" t="str">
        <f>IF(A682="","",IF(variable,IF(A682&lt;MortgageCalculator!$L$6*periods_per_year,start_rate,IF(MortgageCalculator!$L$10&gt;=0,MIN(MortgageCalculator!$L$7,start_rate+MortgageCalculator!$L$10*ROUNDUP((A682-MortgageCalculator!$L$6*periods_per_year)/MortgageCalculator!$L$9,0)),MAX(MortgageCalculator!$L$8,start_rate+MortgageCalculator!$L$10*ROUNDUP((A682-MortgageCalculator!$L$6*periods_per_year)/MortgageCalculator!$L$9,0)))),start_rate))</f>
        <v/>
      </c>
      <c r="D682" s="51" t="str">
        <f t="shared" si="62"/>
        <v/>
      </c>
      <c r="E682" s="51" t="str">
        <f t="shared" si="63"/>
        <v/>
      </c>
      <c r="F682" s="51" t="str">
        <f t="shared" si="64"/>
        <v/>
      </c>
      <c r="G682" s="51" t="str">
        <f t="shared" si="65"/>
        <v/>
      </c>
    </row>
    <row r="683" spans="1:7" x14ac:dyDescent="0.2">
      <c r="A683" s="48" t="str">
        <f t="shared" si="60"/>
        <v/>
      </c>
      <c r="B683" s="49" t="str">
        <f t="shared" si="61"/>
        <v/>
      </c>
      <c r="C683" s="50" t="str">
        <f>IF(A683="","",IF(variable,IF(A683&lt;MortgageCalculator!$L$6*periods_per_year,start_rate,IF(MortgageCalculator!$L$10&gt;=0,MIN(MortgageCalculator!$L$7,start_rate+MortgageCalculator!$L$10*ROUNDUP((A683-MortgageCalculator!$L$6*periods_per_year)/MortgageCalculator!$L$9,0)),MAX(MortgageCalculator!$L$8,start_rate+MortgageCalculator!$L$10*ROUNDUP((A683-MortgageCalculator!$L$6*periods_per_year)/MortgageCalculator!$L$9,0)))),start_rate))</f>
        <v/>
      </c>
      <c r="D683" s="51" t="str">
        <f t="shared" si="62"/>
        <v/>
      </c>
      <c r="E683" s="51" t="str">
        <f t="shared" si="63"/>
        <v/>
      </c>
      <c r="F683" s="51" t="str">
        <f t="shared" si="64"/>
        <v/>
      </c>
      <c r="G683" s="51" t="str">
        <f t="shared" si="65"/>
        <v/>
      </c>
    </row>
    <row r="684" spans="1:7" x14ac:dyDescent="0.2">
      <c r="A684" s="48" t="str">
        <f t="shared" si="60"/>
        <v/>
      </c>
      <c r="B684" s="49" t="str">
        <f t="shared" si="61"/>
        <v/>
      </c>
      <c r="C684" s="50" t="str">
        <f>IF(A684="","",IF(variable,IF(A684&lt;MortgageCalculator!$L$6*periods_per_year,start_rate,IF(MortgageCalculator!$L$10&gt;=0,MIN(MortgageCalculator!$L$7,start_rate+MortgageCalculator!$L$10*ROUNDUP((A684-MortgageCalculator!$L$6*periods_per_year)/MortgageCalculator!$L$9,0)),MAX(MortgageCalculator!$L$8,start_rate+MortgageCalculator!$L$10*ROUNDUP((A684-MortgageCalculator!$L$6*periods_per_year)/MortgageCalculator!$L$9,0)))),start_rate))</f>
        <v/>
      </c>
      <c r="D684" s="51" t="str">
        <f t="shared" si="62"/>
        <v/>
      </c>
      <c r="E684" s="51" t="str">
        <f t="shared" si="63"/>
        <v/>
      </c>
      <c r="F684" s="51" t="str">
        <f t="shared" si="64"/>
        <v/>
      </c>
      <c r="G684" s="51" t="str">
        <f t="shared" si="65"/>
        <v/>
      </c>
    </row>
    <row r="685" spans="1:7" x14ac:dyDescent="0.2">
      <c r="A685" s="48" t="str">
        <f t="shared" si="60"/>
        <v/>
      </c>
      <c r="B685" s="49" t="str">
        <f t="shared" si="61"/>
        <v/>
      </c>
      <c r="C685" s="50" t="str">
        <f>IF(A685="","",IF(variable,IF(A685&lt;MortgageCalculator!$L$6*periods_per_year,start_rate,IF(MortgageCalculator!$L$10&gt;=0,MIN(MortgageCalculator!$L$7,start_rate+MortgageCalculator!$L$10*ROUNDUP((A685-MortgageCalculator!$L$6*periods_per_year)/MortgageCalculator!$L$9,0)),MAX(MortgageCalculator!$L$8,start_rate+MortgageCalculator!$L$10*ROUNDUP((A685-MortgageCalculator!$L$6*periods_per_year)/MortgageCalculator!$L$9,0)))),start_rate))</f>
        <v/>
      </c>
      <c r="D685" s="51" t="str">
        <f t="shared" si="62"/>
        <v/>
      </c>
      <c r="E685" s="51" t="str">
        <f t="shared" si="63"/>
        <v/>
      </c>
      <c r="F685" s="51" t="str">
        <f t="shared" si="64"/>
        <v/>
      </c>
      <c r="G685" s="51" t="str">
        <f t="shared" si="65"/>
        <v/>
      </c>
    </row>
    <row r="686" spans="1:7" x14ac:dyDescent="0.2">
      <c r="A686" s="48" t="str">
        <f t="shared" si="60"/>
        <v/>
      </c>
      <c r="B686" s="49" t="str">
        <f t="shared" si="61"/>
        <v/>
      </c>
      <c r="C686" s="50" t="str">
        <f>IF(A686="","",IF(variable,IF(A686&lt;MortgageCalculator!$L$6*periods_per_year,start_rate,IF(MortgageCalculator!$L$10&gt;=0,MIN(MortgageCalculator!$L$7,start_rate+MortgageCalculator!$L$10*ROUNDUP((A686-MortgageCalculator!$L$6*periods_per_year)/MortgageCalculator!$L$9,0)),MAX(MortgageCalculator!$L$8,start_rate+MortgageCalculator!$L$10*ROUNDUP((A686-MortgageCalculator!$L$6*periods_per_year)/MortgageCalculator!$L$9,0)))),start_rate))</f>
        <v/>
      </c>
      <c r="D686" s="51" t="str">
        <f t="shared" si="62"/>
        <v/>
      </c>
      <c r="E686" s="51" t="str">
        <f t="shared" si="63"/>
        <v/>
      </c>
      <c r="F686" s="51" t="str">
        <f t="shared" si="64"/>
        <v/>
      </c>
      <c r="G686" s="51" t="str">
        <f t="shared" si="65"/>
        <v/>
      </c>
    </row>
    <row r="687" spans="1:7" x14ac:dyDescent="0.2">
      <c r="A687" s="48" t="str">
        <f t="shared" si="60"/>
        <v/>
      </c>
      <c r="B687" s="49" t="str">
        <f t="shared" si="61"/>
        <v/>
      </c>
      <c r="C687" s="50" t="str">
        <f>IF(A687="","",IF(variable,IF(A687&lt;MortgageCalculator!$L$6*periods_per_year,start_rate,IF(MortgageCalculator!$L$10&gt;=0,MIN(MortgageCalculator!$L$7,start_rate+MortgageCalculator!$L$10*ROUNDUP((A687-MortgageCalculator!$L$6*periods_per_year)/MortgageCalculator!$L$9,0)),MAX(MortgageCalculator!$L$8,start_rate+MortgageCalculator!$L$10*ROUNDUP((A687-MortgageCalculator!$L$6*periods_per_year)/MortgageCalculator!$L$9,0)))),start_rate))</f>
        <v/>
      </c>
      <c r="D687" s="51" t="str">
        <f t="shared" si="62"/>
        <v/>
      </c>
      <c r="E687" s="51" t="str">
        <f t="shared" si="63"/>
        <v/>
      </c>
      <c r="F687" s="51" t="str">
        <f t="shared" si="64"/>
        <v/>
      </c>
      <c r="G687" s="51" t="str">
        <f t="shared" si="65"/>
        <v/>
      </c>
    </row>
    <row r="688" spans="1:7" x14ac:dyDescent="0.2">
      <c r="A688" s="48" t="str">
        <f t="shared" si="60"/>
        <v/>
      </c>
      <c r="B688" s="49" t="str">
        <f t="shared" si="61"/>
        <v/>
      </c>
      <c r="C688" s="50" t="str">
        <f>IF(A688="","",IF(variable,IF(A688&lt;MortgageCalculator!$L$6*periods_per_year,start_rate,IF(MortgageCalculator!$L$10&gt;=0,MIN(MortgageCalculator!$L$7,start_rate+MortgageCalculator!$L$10*ROUNDUP((A688-MortgageCalculator!$L$6*periods_per_year)/MortgageCalculator!$L$9,0)),MAX(MortgageCalculator!$L$8,start_rate+MortgageCalculator!$L$10*ROUNDUP((A688-MortgageCalculator!$L$6*periods_per_year)/MortgageCalculator!$L$9,0)))),start_rate))</f>
        <v/>
      </c>
      <c r="D688" s="51" t="str">
        <f t="shared" si="62"/>
        <v/>
      </c>
      <c r="E688" s="51" t="str">
        <f t="shared" si="63"/>
        <v/>
      </c>
      <c r="F688" s="51" t="str">
        <f t="shared" si="64"/>
        <v/>
      </c>
      <c r="G688" s="51" t="str">
        <f t="shared" si="65"/>
        <v/>
      </c>
    </row>
    <row r="689" spans="1:7" x14ac:dyDescent="0.2">
      <c r="A689" s="48" t="str">
        <f t="shared" si="60"/>
        <v/>
      </c>
      <c r="B689" s="49" t="str">
        <f t="shared" si="61"/>
        <v/>
      </c>
      <c r="C689" s="50" t="str">
        <f>IF(A689="","",IF(variable,IF(A689&lt;MortgageCalculator!$L$6*periods_per_year,start_rate,IF(MortgageCalculator!$L$10&gt;=0,MIN(MortgageCalculator!$L$7,start_rate+MortgageCalculator!$L$10*ROUNDUP((A689-MortgageCalculator!$L$6*periods_per_year)/MortgageCalculator!$L$9,0)),MAX(MortgageCalculator!$L$8,start_rate+MortgageCalculator!$L$10*ROUNDUP((A689-MortgageCalculator!$L$6*periods_per_year)/MortgageCalculator!$L$9,0)))),start_rate))</f>
        <v/>
      </c>
      <c r="D689" s="51" t="str">
        <f t="shared" si="62"/>
        <v/>
      </c>
      <c r="E689" s="51" t="str">
        <f t="shared" si="63"/>
        <v/>
      </c>
      <c r="F689" s="51" t="str">
        <f t="shared" si="64"/>
        <v/>
      </c>
      <c r="G689" s="51" t="str">
        <f t="shared" si="65"/>
        <v/>
      </c>
    </row>
    <row r="690" spans="1:7" x14ac:dyDescent="0.2">
      <c r="A690" s="48" t="str">
        <f t="shared" si="60"/>
        <v/>
      </c>
      <c r="B690" s="49" t="str">
        <f t="shared" si="61"/>
        <v/>
      </c>
      <c r="C690" s="50" t="str">
        <f>IF(A690="","",IF(variable,IF(A690&lt;MortgageCalculator!$L$6*periods_per_year,start_rate,IF(MortgageCalculator!$L$10&gt;=0,MIN(MortgageCalculator!$L$7,start_rate+MortgageCalculator!$L$10*ROUNDUP((A690-MortgageCalculator!$L$6*periods_per_year)/MortgageCalculator!$L$9,0)),MAX(MortgageCalculator!$L$8,start_rate+MortgageCalculator!$L$10*ROUNDUP((A690-MortgageCalculator!$L$6*periods_per_year)/MortgageCalculator!$L$9,0)))),start_rate))</f>
        <v/>
      </c>
      <c r="D690" s="51" t="str">
        <f t="shared" si="62"/>
        <v/>
      </c>
      <c r="E690" s="51" t="str">
        <f t="shared" si="63"/>
        <v/>
      </c>
      <c r="F690" s="51" t="str">
        <f t="shared" si="64"/>
        <v/>
      </c>
      <c r="G690" s="51" t="str">
        <f t="shared" si="65"/>
        <v/>
      </c>
    </row>
    <row r="691" spans="1:7" x14ac:dyDescent="0.2">
      <c r="A691" s="48" t="str">
        <f t="shared" si="60"/>
        <v/>
      </c>
      <c r="B691" s="49" t="str">
        <f t="shared" si="61"/>
        <v/>
      </c>
      <c r="C691" s="50" t="str">
        <f>IF(A691="","",IF(variable,IF(A691&lt;MortgageCalculator!$L$6*periods_per_year,start_rate,IF(MortgageCalculator!$L$10&gt;=0,MIN(MortgageCalculator!$L$7,start_rate+MortgageCalculator!$L$10*ROUNDUP((A691-MortgageCalculator!$L$6*periods_per_year)/MortgageCalculator!$L$9,0)),MAX(MortgageCalculator!$L$8,start_rate+MortgageCalculator!$L$10*ROUNDUP((A691-MortgageCalculator!$L$6*periods_per_year)/MortgageCalculator!$L$9,0)))),start_rate))</f>
        <v/>
      </c>
      <c r="D691" s="51" t="str">
        <f t="shared" si="62"/>
        <v/>
      </c>
      <c r="E691" s="51" t="str">
        <f t="shared" si="63"/>
        <v/>
      </c>
      <c r="F691" s="51" t="str">
        <f t="shared" si="64"/>
        <v/>
      </c>
      <c r="G691" s="51" t="str">
        <f t="shared" si="65"/>
        <v/>
      </c>
    </row>
    <row r="692" spans="1:7" x14ac:dyDescent="0.2">
      <c r="A692" s="48" t="str">
        <f t="shared" si="60"/>
        <v/>
      </c>
      <c r="B692" s="49" t="str">
        <f t="shared" si="61"/>
        <v/>
      </c>
      <c r="C692" s="50" t="str">
        <f>IF(A692="","",IF(variable,IF(A692&lt;MortgageCalculator!$L$6*periods_per_year,start_rate,IF(MortgageCalculator!$L$10&gt;=0,MIN(MortgageCalculator!$L$7,start_rate+MortgageCalculator!$L$10*ROUNDUP((A692-MortgageCalculator!$L$6*periods_per_year)/MortgageCalculator!$L$9,0)),MAX(MortgageCalculator!$L$8,start_rate+MortgageCalculator!$L$10*ROUNDUP((A692-MortgageCalculator!$L$6*periods_per_year)/MortgageCalculator!$L$9,0)))),start_rate))</f>
        <v/>
      </c>
      <c r="D692" s="51" t="str">
        <f t="shared" si="62"/>
        <v/>
      </c>
      <c r="E692" s="51" t="str">
        <f t="shared" si="63"/>
        <v/>
      </c>
      <c r="F692" s="51" t="str">
        <f t="shared" si="64"/>
        <v/>
      </c>
      <c r="G692" s="51" t="str">
        <f t="shared" si="65"/>
        <v/>
      </c>
    </row>
    <row r="693" spans="1:7" x14ac:dyDescent="0.2">
      <c r="A693" s="48" t="str">
        <f t="shared" si="60"/>
        <v/>
      </c>
      <c r="B693" s="49" t="str">
        <f t="shared" si="61"/>
        <v/>
      </c>
      <c r="C693" s="50" t="str">
        <f>IF(A693="","",IF(variable,IF(A693&lt;MortgageCalculator!$L$6*periods_per_year,start_rate,IF(MortgageCalculator!$L$10&gt;=0,MIN(MortgageCalculator!$L$7,start_rate+MortgageCalculator!$L$10*ROUNDUP((A693-MortgageCalculator!$L$6*periods_per_year)/MortgageCalculator!$L$9,0)),MAX(MortgageCalculator!$L$8,start_rate+MortgageCalculator!$L$10*ROUNDUP((A693-MortgageCalculator!$L$6*periods_per_year)/MortgageCalculator!$L$9,0)))),start_rate))</f>
        <v/>
      </c>
      <c r="D693" s="51" t="str">
        <f t="shared" si="62"/>
        <v/>
      </c>
      <c r="E693" s="51" t="str">
        <f t="shared" si="63"/>
        <v/>
      </c>
      <c r="F693" s="51" t="str">
        <f t="shared" si="64"/>
        <v/>
      </c>
      <c r="G693" s="51" t="str">
        <f t="shared" si="65"/>
        <v/>
      </c>
    </row>
    <row r="694" spans="1:7" x14ac:dyDescent="0.2">
      <c r="A694" s="48" t="str">
        <f t="shared" si="60"/>
        <v/>
      </c>
      <c r="B694" s="49" t="str">
        <f t="shared" si="61"/>
        <v/>
      </c>
      <c r="C694" s="50" t="str">
        <f>IF(A694="","",IF(variable,IF(A694&lt;MortgageCalculator!$L$6*periods_per_year,start_rate,IF(MortgageCalculator!$L$10&gt;=0,MIN(MortgageCalculator!$L$7,start_rate+MortgageCalculator!$L$10*ROUNDUP((A694-MortgageCalculator!$L$6*periods_per_year)/MortgageCalculator!$L$9,0)),MAX(MortgageCalculator!$L$8,start_rate+MortgageCalculator!$L$10*ROUNDUP((A694-MortgageCalculator!$L$6*periods_per_year)/MortgageCalculator!$L$9,0)))),start_rate))</f>
        <v/>
      </c>
      <c r="D694" s="51" t="str">
        <f t="shared" si="62"/>
        <v/>
      </c>
      <c r="E694" s="51" t="str">
        <f t="shared" si="63"/>
        <v/>
      </c>
      <c r="F694" s="51" t="str">
        <f t="shared" si="64"/>
        <v/>
      </c>
      <c r="G694" s="51" t="str">
        <f t="shared" si="65"/>
        <v/>
      </c>
    </row>
    <row r="695" spans="1:7" x14ac:dyDescent="0.2">
      <c r="A695" s="48" t="str">
        <f t="shared" si="60"/>
        <v/>
      </c>
      <c r="B695" s="49" t="str">
        <f t="shared" si="61"/>
        <v/>
      </c>
      <c r="C695" s="50" t="str">
        <f>IF(A695="","",IF(variable,IF(A695&lt;MortgageCalculator!$L$6*periods_per_year,start_rate,IF(MortgageCalculator!$L$10&gt;=0,MIN(MortgageCalculator!$L$7,start_rate+MortgageCalculator!$L$10*ROUNDUP((A695-MortgageCalculator!$L$6*periods_per_year)/MortgageCalculator!$L$9,0)),MAX(MortgageCalculator!$L$8,start_rate+MortgageCalculator!$L$10*ROUNDUP((A695-MortgageCalculator!$L$6*periods_per_year)/MortgageCalculator!$L$9,0)))),start_rate))</f>
        <v/>
      </c>
      <c r="D695" s="51" t="str">
        <f t="shared" si="62"/>
        <v/>
      </c>
      <c r="E695" s="51" t="str">
        <f t="shared" si="63"/>
        <v/>
      </c>
      <c r="F695" s="51" t="str">
        <f t="shared" si="64"/>
        <v/>
      </c>
      <c r="G695" s="51" t="str">
        <f t="shared" si="65"/>
        <v/>
      </c>
    </row>
    <row r="696" spans="1:7" x14ac:dyDescent="0.2">
      <c r="A696" s="48" t="str">
        <f t="shared" si="60"/>
        <v/>
      </c>
      <c r="B696" s="49" t="str">
        <f t="shared" si="61"/>
        <v/>
      </c>
      <c r="C696" s="50" t="str">
        <f>IF(A696="","",IF(variable,IF(A696&lt;MortgageCalculator!$L$6*periods_per_year,start_rate,IF(MortgageCalculator!$L$10&gt;=0,MIN(MortgageCalculator!$L$7,start_rate+MortgageCalculator!$L$10*ROUNDUP((A696-MortgageCalculator!$L$6*periods_per_year)/MortgageCalculator!$L$9,0)),MAX(MortgageCalculator!$L$8,start_rate+MortgageCalculator!$L$10*ROUNDUP((A696-MortgageCalculator!$L$6*periods_per_year)/MortgageCalculator!$L$9,0)))),start_rate))</f>
        <v/>
      </c>
      <c r="D696" s="51" t="str">
        <f t="shared" si="62"/>
        <v/>
      </c>
      <c r="E696" s="51" t="str">
        <f t="shared" si="63"/>
        <v/>
      </c>
      <c r="F696" s="51" t="str">
        <f t="shared" si="64"/>
        <v/>
      </c>
      <c r="G696" s="51" t="str">
        <f t="shared" si="65"/>
        <v/>
      </c>
    </row>
    <row r="697" spans="1:7" x14ac:dyDescent="0.2">
      <c r="A697" s="48" t="str">
        <f t="shared" si="60"/>
        <v/>
      </c>
      <c r="B697" s="49" t="str">
        <f t="shared" si="61"/>
        <v/>
      </c>
      <c r="C697" s="50" t="str">
        <f>IF(A697="","",IF(variable,IF(A697&lt;MortgageCalculator!$L$6*periods_per_year,start_rate,IF(MortgageCalculator!$L$10&gt;=0,MIN(MortgageCalculator!$L$7,start_rate+MortgageCalculator!$L$10*ROUNDUP((A697-MortgageCalculator!$L$6*periods_per_year)/MortgageCalculator!$L$9,0)),MAX(MortgageCalculator!$L$8,start_rate+MortgageCalculator!$L$10*ROUNDUP((A697-MortgageCalculator!$L$6*periods_per_year)/MortgageCalculator!$L$9,0)))),start_rate))</f>
        <v/>
      </c>
      <c r="D697" s="51" t="str">
        <f t="shared" si="62"/>
        <v/>
      </c>
      <c r="E697" s="51" t="str">
        <f t="shared" si="63"/>
        <v/>
      </c>
      <c r="F697" s="51" t="str">
        <f t="shared" si="64"/>
        <v/>
      </c>
      <c r="G697" s="51" t="str">
        <f t="shared" si="65"/>
        <v/>
      </c>
    </row>
    <row r="698" spans="1:7" x14ac:dyDescent="0.2">
      <c r="A698" s="48" t="str">
        <f t="shared" si="60"/>
        <v/>
      </c>
      <c r="B698" s="49" t="str">
        <f t="shared" si="61"/>
        <v/>
      </c>
      <c r="C698" s="50" t="str">
        <f>IF(A698="","",IF(variable,IF(A698&lt;MortgageCalculator!$L$6*periods_per_year,start_rate,IF(MortgageCalculator!$L$10&gt;=0,MIN(MortgageCalculator!$L$7,start_rate+MortgageCalculator!$L$10*ROUNDUP((A698-MortgageCalculator!$L$6*periods_per_year)/MortgageCalculator!$L$9,0)),MAX(MortgageCalculator!$L$8,start_rate+MortgageCalculator!$L$10*ROUNDUP((A698-MortgageCalculator!$L$6*periods_per_year)/MortgageCalculator!$L$9,0)))),start_rate))</f>
        <v/>
      </c>
      <c r="D698" s="51" t="str">
        <f t="shared" si="62"/>
        <v/>
      </c>
      <c r="E698" s="51" t="str">
        <f t="shared" si="63"/>
        <v/>
      </c>
      <c r="F698" s="51" t="str">
        <f t="shared" si="64"/>
        <v/>
      </c>
      <c r="G698" s="51" t="str">
        <f t="shared" si="65"/>
        <v/>
      </c>
    </row>
    <row r="699" spans="1:7" x14ac:dyDescent="0.2">
      <c r="A699" s="48" t="str">
        <f t="shared" si="60"/>
        <v/>
      </c>
      <c r="B699" s="49" t="str">
        <f t="shared" si="61"/>
        <v/>
      </c>
      <c r="C699" s="50" t="str">
        <f>IF(A699="","",IF(variable,IF(A699&lt;MortgageCalculator!$L$6*periods_per_year,start_rate,IF(MortgageCalculator!$L$10&gt;=0,MIN(MortgageCalculator!$L$7,start_rate+MortgageCalculator!$L$10*ROUNDUP((A699-MortgageCalculator!$L$6*periods_per_year)/MortgageCalculator!$L$9,0)),MAX(MortgageCalculator!$L$8,start_rate+MortgageCalculator!$L$10*ROUNDUP((A699-MortgageCalculator!$L$6*periods_per_year)/MortgageCalculator!$L$9,0)))),start_rate))</f>
        <v/>
      </c>
      <c r="D699" s="51" t="str">
        <f t="shared" si="62"/>
        <v/>
      </c>
      <c r="E699" s="51" t="str">
        <f t="shared" si="63"/>
        <v/>
      </c>
      <c r="F699" s="51" t="str">
        <f t="shared" si="64"/>
        <v/>
      </c>
      <c r="G699" s="51" t="str">
        <f t="shared" si="65"/>
        <v/>
      </c>
    </row>
    <row r="700" spans="1:7" x14ac:dyDescent="0.2">
      <c r="A700" s="48" t="str">
        <f t="shared" si="60"/>
        <v/>
      </c>
      <c r="B700" s="49" t="str">
        <f t="shared" si="61"/>
        <v/>
      </c>
      <c r="C700" s="50" t="str">
        <f>IF(A700="","",IF(variable,IF(A700&lt;MortgageCalculator!$L$6*periods_per_year,start_rate,IF(MortgageCalculator!$L$10&gt;=0,MIN(MortgageCalculator!$L$7,start_rate+MortgageCalculator!$L$10*ROUNDUP((A700-MortgageCalculator!$L$6*periods_per_year)/MortgageCalculator!$L$9,0)),MAX(MortgageCalculator!$L$8,start_rate+MortgageCalculator!$L$10*ROUNDUP((A700-MortgageCalculator!$L$6*periods_per_year)/MortgageCalculator!$L$9,0)))),start_rate))</f>
        <v/>
      </c>
      <c r="D700" s="51" t="str">
        <f t="shared" si="62"/>
        <v/>
      </c>
      <c r="E700" s="51" t="str">
        <f t="shared" si="63"/>
        <v/>
      </c>
      <c r="F700" s="51" t="str">
        <f t="shared" si="64"/>
        <v/>
      </c>
      <c r="G700" s="51" t="str">
        <f t="shared" si="65"/>
        <v/>
      </c>
    </row>
    <row r="701" spans="1:7" x14ac:dyDescent="0.2">
      <c r="A701" s="48" t="str">
        <f t="shared" si="60"/>
        <v/>
      </c>
      <c r="B701" s="49" t="str">
        <f t="shared" si="61"/>
        <v/>
      </c>
      <c r="C701" s="50" t="str">
        <f>IF(A701="","",IF(variable,IF(A701&lt;MortgageCalculator!$L$6*periods_per_year,start_rate,IF(MortgageCalculator!$L$10&gt;=0,MIN(MortgageCalculator!$L$7,start_rate+MortgageCalculator!$L$10*ROUNDUP((A701-MortgageCalculator!$L$6*periods_per_year)/MortgageCalculator!$L$9,0)),MAX(MortgageCalculator!$L$8,start_rate+MortgageCalculator!$L$10*ROUNDUP((A701-MortgageCalculator!$L$6*periods_per_year)/MortgageCalculator!$L$9,0)))),start_rate))</f>
        <v/>
      </c>
      <c r="D701" s="51" t="str">
        <f t="shared" si="62"/>
        <v/>
      </c>
      <c r="E701" s="51" t="str">
        <f t="shared" si="63"/>
        <v/>
      </c>
      <c r="F701" s="51" t="str">
        <f t="shared" si="64"/>
        <v/>
      </c>
      <c r="G701" s="51" t="str">
        <f t="shared" si="65"/>
        <v/>
      </c>
    </row>
    <row r="702" spans="1:7" x14ac:dyDescent="0.2">
      <c r="A702" s="48" t="str">
        <f t="shared" si="60"/>
        <v/>
      </c>
      <c r="B702" s="49" t="str">
        <f t="shared" si="61"/>
        <v/>
      </c>
      <c r="C702" s="50" t="str">
        <f>IF(A702="","",IF(variable,IF(A702&lt;MortgageCalculator!$L$6*periods_per_year,start_rate,IF(MortgageCalculator!$L$10&gt;=0,MIN(MortgageCalculator!$L$7,start_rate+MortgageCalculator!$L$10*ROUNDUP((A702-MortgageCalculator!$L$6*periods_per_year)/MortgageCalculator!$L$9,0)),MAX(MortgageCalculator!$L$8,start_rate+MortgageCalculator!$L$10*ROUNDUP((A702-MortgageCalculator!$L$6*periods_per_year)/MortgageCalculator!$L$9,0)))),start_rate))</f>
        <v/>
      </c>
      <c r="D702" s="51" t="str">
        <f t="shared" si="62"/>
        <v/>
      </c>
      <c r="E702" s="51" t="str">
        <f t="shared" si="63"/>
        <v/>
      </c>
      <c r="F702" s="51" t="str">
        <f t="shared" si="64"/>
        <v/>
      </c>
      <c r="G702" s="51" t="str">
        <f t="shared" si="65"/>
        <v/>
      </c>
    </row>
    <row r="703" spans="1:7" x14ac:dyDescent="0.2">
      <c r="A703" s="48" t="str">
        <f t="shared" si="60"/>
        <v/>
      </c>
      <c r="B703" s="49" t="str">
        <f t="shared" si="61"/>
        <v/>
      </c>
      <c r="C703" s="50" t="str">
        <f>IF(A703="","",IF(variable,IF(A703&lt;MortgageCalculator!$L$6*periods_per_year,start_rate,IF(MortgageCalculator!$L$10&gt;=0,MIN(MortgageCalculator!$L$7,start_rate+MortgageCalculator!$L$10*ROUNDUP((A703-MortgageCalculator!$L$6*periods_per_year)/MortgageCalculator!$L$9,0)),MAX(MortgageCalculator!$L$8,start_rate+MortgageCalculator!$L$10*ROUNDUP((A703-MortgageCalculator!$L$6*periods_per_year)/MortgageCalculator!$L$9,0)))),start_rate))</f>
        <v/>
      </c>
      <c r="D703" s="51" t="str">
        <f t="shared" si="62"/>
        <v/>
      </c>
      <c r="E703" s="51" t="str">
        <f t="shared" si="63"/>
        <v/>
      </c>
      <c r="F703" s="51" t="str">
        <f t="shared" si="64"/>
        <v/>
      </c>
      <c r="G703" s="51" t="str">
        <f t="shared" si="65"/>
        <v/>
      </c>
    </row>
    <row r="704" spans="1:7" x14ac:dyDescent="0.2">
      <c r="A704" s="48" t="str">
        <f t="shared" si="60"/>
        <v/>
      </c>
      <c r="B704" s="49" t="str">
        <f t="shared" si="61"/>
        <v/>
      </c>
      <c r="C704" s="50" t="str">
        <f>IF(A704="","",IF(variable,IF(A704&lt;MortgageCalculator!$L$6*periods_per_year,start_rate,IF(MortgageCalculator!$L$10&gt;=0,MIN(MortgageCalculator!$L$7,start_rate+MortgageCalculator!$L$10*ROUNDUP((A704-MortgageCalculator!$L$6*periods_per_year)/MortgageCalculator!$L$9,0)),MAX(MortgageCalculator!$L$8,start_rate+MortgageCalculator!$L$10*ROUNDUP((A704-MortgageCalculator!$L$6*periods_per_year)/MortgageCalculator!$L$9,0)))),start_rate))</f>
        <v/>
      </c>
      <c r="D704" s="51" t="str">
        <f t="shared" si="62"/>
        <v/>
      </c>
      <c r="E704" s="51" t="str">
        <f t="shared" si="63"/>
        <v/>
      </c>
      <c r="F704" s="51" t="str">
        <f t="shared" si="64"/>
        <v/>
      </c>
      <c r="G704" s="51" t="str">
        <f t="shared" si="65"/>
        <v/>
      </c>
    </row>
    <row r="705" spans="1:7" x14ac:dyDescent="0.2">
      <c r="A705" s="48" t="str">
        <f t="shared" si="60"/>
        <v/>
      </c>
      <c r="B705" s="49" t="str">
        <f t="shared" si="61"/>
        <v/>
      </c>
      <c r="C705" s="50" t="str">
        <f>IF(A705="","",IF(variable,IF(A705&lt;MortgageCalculator!$L$6*periods_per_year,start_rate,IF(MortgageCalculator!$L$10&gt;=0,MIN(MortgageCalculator!$L$7,start_rate+MortgageCalculator!$L$10*ROUNDUP((A705-MortgageCalculator!$L$6*periods_per_year)/MortgageCalculator!$L$9,0)),MAX(MortgageCalculator!$L$8,start_rate+MortgageCalculator!$L$10*ROUNDUP((A705-MortgageCalculator!$L$6*periods_per_year)/MortgageCalculator!$L$9,0)))),start_rate))</f>
        <v/>
      </c>
      <c r="D705" s="51" t="str">
        <f t="shared" si="62"/>
        <v/>
      </c>
      <c r="E705" s="51" t="str">
        <f t="shared" si="63"/>
        <v/>
      </c>
      <c r="F705" s="51" t="str">
        <f t="shared" si="64"/>
        <v/>
      </c>
      <c r="G705" s="51" t="str">
        <f t="shared" si="65"/>
        <v/>
      </c>
    </row>
    <row r="706" spans="1:7" x14ac:dyDescent="0.2">
      <c r="A706" s="48" t="str">
        <f t="shared" si="60"/>
        <v/>
      </c>
      <c r="B706" s="49" t="str">
        <f t="shared" si="61"/>
        <v/>
      </c>
      <c r="C706" s="50" t="str">
        <f>IF(A706="","",IF(variable,IF(A706&lt;MortgageCalculator!$L$6*periods_per_year,start_rate,IF(MortgageCalculator!$L$10&gt;=0,MIN(MortgageCalculator!$L$7,start_rate+MortgageCalculator!$L$10*ROUNDUP((A706-MortgageCalculator!$L$6*periods_per_year)/MortgageCalculator!$L$9,0)),MAX(MortgageCalculator!$L$8,start_rate+MortgageCalculator!$L$10*ROUNDUP((A706-MortgageCalculator!$L$6*periods_per_year)/MortgageCalculator!$L$9,0)))),start_rate))</f>
        <v/>
      </c>
      <c r="D706" s="51" t="str">
        <f t="shared" si="62"/>
        <v/>
      </c>
      <c r="E706" s="51" t="str">
        <f t="shared" si="63"/>
        <v/>
      </c>
      <c r="F706" s="51" t="str">
        <f t="shared" si="64"/>
        <v/>
      </c>
      <c r="G706" s="51" t="str">
        <f t="shared" si="65"/>
        <v/>
      </c>
    </row>
    <row r="707" spans="1:7" x14ac:dyDescent="0.2">
      <c r="A707" s="48" t="str">
        <f t="shared" si="60"/>
        <v/>
      </c>
      <c r="B707" s="49" t="str">
        <f t="shared" si="61"/>
        <v/>
      </c>
      <c r="C707" s="50" t="str">
        <f>IF(A707="","",IF(variable,IF(A707&lt;MortgageCalculator!$L$6*periods_per_year,start_rate,IF(MortgageCalculator!$L$10&gt;=0,MIN(MortgageCalculator!$L$7,start_rate+MortgageCalculator!$L$10*ROUNDUP((A707-MortgageCalculator!$L$6*periods_per_year)/MortgageCalculator!$L$9,0)),MAX(MortgageCalculator!$L$8,start_rate+MortgageCalculator!$L$10*ROUNDUP((A707-MortgageCalculator!$L$6*periods_per_year)/MortgageCalculator!$L$9,0)))),start_rate))</f>
        <v/>
      </c>
      <c r="D707" s="51" t="str">
        <f t="shared" si="62"/>
        <v/>
      </c>
      <c r="E707" s="51" t="str">
        <f t="shared" si="63"/>
        <v/>
      </c>
      <c r="F707" s="51" t="str">
        <f t="shared" si="64"/>
        <v/>
      </c>
      <c r="G707" s="51" t="str">
        <f t="shared" si="65"/>
        <v/>
      </c>
    </row>
    <row r="708" spans="1:7" x14ac:dyDescent="0.2">
      <c r="A708" s="48" t="str">
        <f t="shared" ref="A708:A771" si="66">IF(G707="","",IF(OR(A707&gt;=nper,ROUND(G707,2)&lt;=0),"",A707+1))</f>
        <v/>
      </c>
      <c r="B708" s="49" t="str">
        <f t="shared" ref="B708:B771" si="67">IF(A708="","",IF(OR(periods_per_year=26,periods_per_year=52),IF(periods_per_year=26,IF(A708=1,fpdate,B707+14),IF(periods_per_year=52,IF(A708=1,fpdate,B707+7),"n/a")),IF(periods_per_year=24,DATE(YEAR(fpdate),MONTH(fpdate)+(A708-1)/2+IF(AND(DAY(fpdate)&gt;=15,MOD(A708,2)=0),1,0),IF(MOD(A708,2)=0,IF(DAY(fpdate)&gt;=15,DAY(fpdate)-14,DAY(fpdate)+14),DAY(fpdate))),IF(DAY(DATE(YEAR(fpdate),MONTH(fpdate)+A708-1,DAY(fpdate)))&lt;&gt;DAY(fpdate),DATE(YEAR(fpdate),MONTH(fpdate)+A708,0),DATE(YEAR(fpdate),MONTH(fpdate)+A708-1,DAY(fpdate))))))</f>
        <v/>
      </c>
      <c r="C708" s="50" t="str">
        <f>IF(A708="","",IF(variable,IF(A708&lt;MortgageCalculator!$L$6*periods_per_year,start_rate,IF(MortgageCalculator!$L$10&gt;=0,MIN(MortgageCalculator!$L$7,start_rate+MortgageCalculator!$L$10*ROUNDUP((A708-MortgageCalculator!$L$6*periods_per_year)/MortgageCalculator!$L$9,0)),MAX(MortgageCalculator!$L$8,start_rate+MortgageCalculator!$L$10*ROUNDUP((A708-MortgageCalculator!$L$6*periods_per_year)/MortgageCalculator!$L$9,0)))),start_rate))</f>
        <v/>
      </c>
      <c r="D708" s="51" t="str">
        <f t="shared" ref="D708:D771" si="68">IF(A708="","",ROUND((((1+C708/CP)^(CP/periods_per_year))-1)*G707,2))</f>
        <v/>
      </c>
      <c r="E708" s="51" t="str">
        <f t="shared" ref="E708:E771" si="69">IF(A708="","",IF(A708=nper,G707+D708,MIN(G707+D708,IF(C708=C707,E707,ROUND(-PMT(((1+C708/CP)^(CP/periods_per_year))-1,nper-A708+1,G707),2)))))</f>
        <v/>
      </c>
      <c r="F708" s="51" t="str">
        <f t="shared" ref="F708:F771" si="70">IF(A708="","",E708-D708)</f>
        <v/>
      </c>
      <c r="G708" s="51" t="str">
        <f t="shared" ref="G708:G771" si="71">IF(A708="","",G707-F708)</f>
        <v/>
      </c>
    </row>
    <row r="709" spans="1:7" x14ac:dyDescent="0.2">
      <c r="A709" s="48" t="str">
        <f t="shared" si="66"/>
        <v/>
      </c>
      <c r="B709" s="49" t="str">
        <f t="shared" si="67"/>
        <v/>
      </c>
      <c r="C709" s="50" t="str">
        <f>IF(A709="","",IF(variable,IF(A709&lt;MortgageCalculator!$L$6*periods_per_year,start_rate,IF(MortgageCalculator!$L$10&gt;=0,MIN(MortgageCalculator!$L$7,start_rate+MortgageCalculator!$L$10*ROUNDUP((A709-MortgageCalculator!$L$6*periods_per_year)/MortgageCalculator!$L$9,0)),MAX(MortgageCalculator!$L$8,start_rate+MortgageCalculator!$L$10*ROUNDUP((A709-MortgageCalculator!$L$6*periods_per_year)/MortgageCalculator!$L$9,0)))),start_rate))</f>
        <v/>
      </c>
      <c r="D709" s="51" t="str">
        <f t="shared" si="68"/>
        <v/>
      </c>
      <c r="E709" s="51" t="str">
        <f t="shared" si="69"/>
        <v/>
      </c>
      <c r="F709" s="51" t="str">
        <f t="shared" si="70"/>
        <v/>
      </c>
      <c r="G709" s="51" t="str">
        <f t="shared" si="71"/>
        <v/>
      </c>
    </row>
    <row r="710" spans="1:7" x14ac:dyDescent="0.2">
      <c r="A710" s="48" t="str">
        <f t="shared" si="66"/>
        <v/>
      </c>
      <c r="B710" s="49" t="str">
        <f t="shared" si="67"/>
        <v/>
      </c>
      <c r="C710" s="50" t="str">
        <f>IF(A710="","",IF(variable,IF(A710&lt;MortgageCalculator!$L$6*periods_per_year,start_rate,IF(MortgageCalculator!$L$10&gt;=0,MIN(MortgageCalculator!$L$7,start_rate+MortgageCalculator!$L$10*ROUNDUP((A710-MortgageCalculator!$L$6*periods_per_year)/MortgageCalculator!$L$9,0)),MAX(MortgageCalculator!$L$8,start_rate+MortgageCalculator!$L$10*ROUNDUP((A710-MortgageCalculator!$L$6*periods_per_year)/MortgageCalculator!$L$9,0)))),start_rate))</f>
        <v/>
      </c>
      <c r="D710" s="51" t="str">
        <f t="shared" si="68"/>
        <v/>
      </c>
      <c r="E710" s="51" t="str">
        <f t="shared" si="69"/>
        <v/>
      </c>
      <c r="F710" s="51" t="str">
        <f t="shared" si="70"/>
        <v/>
      </c>
      <c r="G710" s="51" t="str">
        <f t="shared" si="71"/>
        <v/>
      </c>
    </row>
    <row r="711" spans="1:7" x14ac:dyDescent="0.2">
      <c r="A711" s="48" t="str">
        <f t="shared" si="66"/>
        <v/>
      </c>
      <c r="B711" s="49" t="str">
        <f t="shared" si="67"/>
        <v/>
      </c>
      <c r="C711" s="50" t="str">
        <f>IF(A711="","",IF(variable,IF(A711&lt;MortgageCalculator!$L$6*periods_per_year,start_rate,IF(MortgageCalculator!$L$10&gt;=0,MIN(MortgageCalculator!$L$7,start_rate+MortgageCalculator!$L$10*ROUNDUP((A711-MortgageCalculator!$L$6*periods_per_year)/MortgageCalculator!$L$9,0)),MAX(MortgageCalculator!$L$8,start_rate+MortgageCalculator!$L$10*ROUNDUP((A711-MortgageCalculator!$L$6*periods_per_year)/MortgageCalculator!$L$9,0)))),start_rate))</f>
        <v/>
      </c>
      <c r="D711" s="51" t="str">
        <f t="shared" si="68"/>
        <v/>
      </c>
      <c r="E711" s="51" t="str">
        <f t="shared" si="69"/>
        <v/>
      </c>
      <c r="F711" s="51" t="str">
        <f t="shared" si="70"/>
        <v/>
      </c>
      <c r="G711" s="51" t="str">
        <f t="shared" si="71"/>
        <v/>
      </c>
    </row>
    <row r="712" spans="1:7" x14ac:dyDescent="0.2">
      <c r="A712" s="48" t="str">
        <f t="shared" si="66"/>
        <v/>
      </c>
      <c r="B712" s="49" t="str">
        <f t="shared" si="67"/>
        <v/>
      </c>
      <c r="C712" s="50" t="str">
        <f>IF(A712="","",IF(variable,IF(A712&lt;MortgageCalculator!$L$6*periods_per_year,start_rate,IF(MortgageCalculator!$L$10&gt;=0,MIN(MortgageCalculator!$L$7,start_rate+MortgageCalculator!$L$10*ROUNDUP((A712-MortgageCalculator!$L$6*periods_per_year)/MortgageCalculator!$L$9,0)),MAX(MortgageCalculator!$L$8,start_rate+MortgageCalculator!$L$10*ROUNDUP((A712-MortgageCalculator!$L$6*periods_per_year)/MortgageCalculator!$L$9,0)))),start_rate))</f>
        <v/>
      </c>
      <c r="D712" s="51" t="str">
        <f t="shared" si="68"/>
        <v/>
      </c>
      <c r="E712" s="51" t="str">
        <f t="shared" si="69"/>
        <v/>
      </c>
      <c r="F712" s="51" t="str">
        <f t="shared" si="70"/>
        <v/>
      </c>
      <c r="G712" s="51" t="str">
        <f t="shared" si="71"/>
        <v/>
      </c>
    </row>
    <row r="713" spans="1:7" x14ac:dyDescent="0.2">
      <c r="A713" s="48" t="str">
        <f t="shared" si="66"/>
        <v/>
      </c>
      <c r="B713" s="49" t="str">
        <f t="shared" si="67"/>
        <v/>
      </c>
      <c r="C713" s="50" t="str">
        <f>IF(A713="","",IF(variable,IF(A713&lt;MortgageCalculator!$L$6*periods_per_year,start_rate,IF(MortgageCalculator!$L$10&gt;=0,MIN(MortgageCalculator!$L$7,start_rate+MortgageCalculator!$L$10*ROUNDUP((A713-MortgageCalculator!$L$6*periods_per_year)/MortgageCalculator!$L$9,0)),MAX(MortgageCalculator!$L$8,start_rate+MortgageCalculator!$L$10*ROUNDUP((A713-MortgageCalculator!$L$6*periods_per_year)/MortgageCalculator!$L$9,0)))),start_rate))</f>
        <v/>
      </c>
      <c r="D713" s="51" t="str">
        <f t="shared" si="68"/>
        <v/>
      </c>
      <c r="E713" s="51" t="str">
        <f t="shared" si="69"/>
        <v/>
      </c>
      <c r="F713" s="51" t="str">
        <f t="shared" si="70"/>
        <v/>
      </c>
      <c r="G713" s="51" t="str">
        <f t="shared" si="71"/>
        <v/>
      </c>
    </row>
    <row r="714" spans="1:7" x14ac:dyDescent="0.2">
      <c r="A714" s="48" t="str">
        <f t="shared" si="66"/>
        <v/>
      </c>
      <c r="B714" s="49" t="str">
        <f t="shared" si="67"/>
        <v/>
      </c>
      <c r="C714" s="50" t="str">
        <f>IF(A714="","",IF(variable,IF(A714&lt;MortgageCalculator!$L$6*periods_per_year,start_rate,IF(MortgageCalculator!$L$10&gt;=0,MIN(MortgageCalculator!$L$7,start_rate+MortgageCalculator!$L$10*ROUNDUP((A714-MortgageCalculator!$L$6*periods_per_year)/MortgageCalculator!$L$9,0)),MAX(MortgageCalculator!$L$8,start_rate+MortgageCalculator!$L$10*ROUNDUP((A714-MortgageCalculator!$L$6*periods_per_year)/MortgageCalculator!$L$9,0)))),start_rate))</f>
        <v/>
      </c>
      <c r="D714" s="51" t="str">
        <f t="shared" si="68"/>
        <v/>
      </c>
      <c r="E714" s="51" t="str">
        <f t="shared" si="69"/>
        <v/>
      </c>
      <c r="F714" s="51" t="str">
        <f t="shared" si="70"/>
        <v/>
      </c>
      <c r="G714" s="51" t="str">
        <f t="shared" si="71"/>
        <v/>
      </c>
    </row>
    <row r="715" spans="1:7" x14ac:dyDescent="0.2">
      <c r="A715" s="48" t="str">
        <f t="shared" si="66"/>
        <v/>
      </c>
      <c r="B715" s="49" t="str">
        <f t="shared" si="67"/>
        <v/>
      </c>
      <c r="C715" s="50" t="str">
        <f>IF(A715="","",IF(variable,IF(A715&lt;MortgageCalculator!$L$6*periods_per_year,start_rate,IF(MortgageCalculator!$L$10&gt;=0,MIN(MortgageCalculator!$L$7,start_rate+MortgageCalculator!$L$10*ROUNDUP((A715-MortgageCalculator!$L$6*periods_per_year)/MortgageCalculator!$L$9,0)),MAX(MortgageCalculator!$L$8,start_rate+MortgageCalculator!$L$10*ROUNDUP((A715-MortgageCalculator!$L$6*periods_per_year)/MortgageCalculator!$L$9,0)))),start_rate))</f>
        <v/>
      </c>
      <c r="D715" s="51" t="str">
        <f t="shared" si="68"/>
        <v/>
      </c>
      <c r="E715" s="51" t="str">
        <f t="shared" si="69"/>
        <v/>
      </c>
      <c r="F715" s="51" t="str">
        <f t="shared" si="70"/>
        <v/>
      </c>
      <c r="G715" s="51" t="str">
        <f t="shared" si="71"/>
        <v/>
      </c>
    </row>
    <row r="716" spans="1:7" x14ac:dyDescent="0.2">
      <c r="A716" s="48" t="str">
        <f t="shared" si="66"/>
        <v/>
      </c>
      <c r="B716" s="49" t="str">
        <f t="shared" si="67"/>
        <v/>
      </c>
      <c r="C716" s="50" t="str">
        <f>IF(A716="","",IF(variable,IF(A716&lt;MortgageCalculator!$L$6*periods_per_year,start_rate,IF(MortgageCalculator!$L$10&gt;=0,MIN(MortgageCalculator!$L$7,start_rate+MortgageCalculator!$L$10*ROUNDUP((A716-MortgageCalculator!$L$6*periods_per_year)/MortgageCalculator!$L$9,0)),MAX(MortgageCalculator!$L$8,start_rate+MortgageCalculator!$L$10*ROUNDUP((A716-MortgageCalculator!$L$6*periods_per_year)/MortgageCalculator!$L$9,0)))),start_rate))</f>
        <v/>
      </c>
      <c r="D716" s="51" t="str">
        <f t="shared" si="68"/>
        <v/>
      </c>
      <c r="E716" s="51" t="str">
        <f t="shared" si="69"/>
        <v/>
      </c>
      <c r="F716" s="51" t="str">
        <f t="shared" si="70"/>
        <v/>
      </c>
      <c r="G716" s="51" t="str">
        <f t="shared" si="71"/>
        <v/>
      </c>
    </row>
    <row r="717" spans="1:7" x14ac:dyDescent="0.2">
      <c r="A717" s="48" t="str">
        <f t="shared" si="66"/>
        <v/>
      </c>
      <c r="B717" s="49" t="str">
        <f t="shared" si="67"/>
        <v/>
      </c>
      <c r="C717" s="50" t="str">
        <f>IF(A717="","",IF(variable,IF(A717&lt;MortgageCalculator!$L$6*periods_per_year,start_rate,IF(MortgageCalculator!$L$10&gt;=0,MIN(MortgageCalculator!$L$7,start_rate+MortgageCalculator!$L$10*ROUNDUP((A717-MortgageCalculator!$L$6*periods_per_year)/MortgageCalculator!$L$9,0)),MAX(MortgageCalculator!$L$8,start_rate+MortgageCalculator!$L$10*ROUNDUP((A717-MortgageCalculator!$L$6*periods_per_year)/MortgageCalculator!$L$9,0)))),start_rate))</f>
        <v/>
      </c>
      <c r="D717" s="51" t="str">
        <f t="shared" si="68"/>
        <v/>
      </c>
      <c r="E717" s="51" t="str">
        <f t="shared" si="69"/>
        <v/>
      </c>
      <c r="F717" s="51" t="str">
        <f t="shared" si="70"/>
        <v/>
      </c>
      <c r="G717" s="51" t="str">
        <f t="shared" si="71"/>
        <v/>
      </c>
    </row>
    <row r="718" spans="1:7" x14ac:dyDescent="0.2">
      <c r="A718" s="48" t="str">
        <f t="shared" si="66"/>
        <v/>
      </c>
      <c r="B718" s="49" t="str">
        <f t="shared" si="67"/>
        <v/>
      </c>
      <c r="C718" s="50" t="str">
        <f>IF(A718="","",IF(variable,IF(A718&lt;MortgageCalculator!$L$6*periods_per_year,start_rate,IF(MortgageCalculator!$L$10&gt;=0,MIN(MortgageCalculator!$L$7,start_rate+MortgageCalculator!$L$10*ROUNDUP((A718-MortgageCalculator!$L$6*periods_per_year)/MortgageCalculator!$L$9,0)),MAX(MortgageCalculator!$L$8,start_rate+MortgageCalculator!$L$10*ROUNDUP((A718-MortgageCalculator!$L$6*periods_per_year)/MortgageCalculator!$L$9,0)))),start_rate))</f>
        <v/>
      </c>
      <c r="D718" s="51" t="str">
        <f t="shared" si="68"/>
        <v/>
      </c>
      <c r="E718" s="51" t="str">
        <f t="shared" si="69"/>
        <v/>
      </c>
      <c r="F718" s="51" t="str">
        <f t="shared" si="70"/>
        <v/>
      </c>
      <c r="G718" s="51" t="str">
        <f t="shared" si="71"/>
        <v/>
      </c>
    </row>
    <row r="719" spans="1:7" x14ac:dyDescent="0.2">
      <c r="A719" s="48" t="str">
        <f t="shared" si="66"/>
        <v/>
      </c>
      <c r="B719" s="49" t="str">
        <f t="shared" si="67"/>
        <v/>
      </c>
      <c r="C719" s="50" t="str">
        <f>IF(A719="","",IF(variable,IF(A719&lt;MortgageCalculator!$L$6*periods_per_year,start_rate,IF(MortgageCalculator!$L$10&gt;=0,MIN(MortgageCalculator!$L$7,start_rate+MortgageCalculator!$L$10*ROUNDUP((A719-MortgageCalculator!$L$6*periods_per_year)/MortgageCalculator!$L$9,0)),MAX(MortgageCalculator!$L$8,start_rate+MortgageCalculator!$L$10*ROUNDUP((A719-MortgageCalculator!$L$6*periods_per_year)/MortgageCalculator!$L$9,0)))),start_rate))</f>
        <v/>
      </c>
      <c r="D719" s="51" t="str">
        <f t="shared" si="68"/>
        <v/>
      </c>
      <c r="E719" s="51" t="str">
        <f t="shared" si="69"/>
        <v/>
      </c>
      <c r="F719" s="51" t="str">
        <f t="shared" si="70"/>
        <v/>
      </c>
      <c r="G719" s="51" t="str">
        <f t="shared" si="71"/>
        <v/>
      </c>
    </row>
    <row r="720" spans="1:7" x14ac:dyDescent="0.2">
      <c r="A720" s="48" t="str">
        <f t="shared" si="66"/>
        <v/>
      </c>
      <c r="B720" s="49" t="str">
        <f t="shared" si="67"/>
        <v/>
      </c>
      <c r="C720" s="50" t="str">
        <f>IF(A720="","",IF(variable,IF(A720&lt;MortgageCalculator!$L$6*periods_per_year,start_rate,IF(MortgageCalculator!$L$10&gt;=0,MIN(MortgageCalculator!$L$7,start_rate+MortgageCalculator!$L$10*ROUNDUP((A720-MortgageCalculator!$L$6*periods_per_year)/MortgageCalculator!$L$9,0)),MAX(MortgageCalculator!$L$8,start_rate+MortgageCalculator!$L$10*ROUNDUP((A720-MortgageCalculator!$L$6*periods_per_year)/MortgageCalculator!$L$9,0)))),start_rate))</f>
        <v/>
      </c>
      <c r="D720" s="51" t="str">
        <f t="shared" si="68"/>
        <v/>
      </c>
      <c r="E720" s="51" t="str">
        <f t="shared" si="69"/>
        <v/>
      </c>
      <c r="F720" s="51" t="str">
        <f t="shared" si="70"/>
        <v/>
      </c>
      <c r="G720" s="51" t="str">
        <f t="shared" si="71"/>
        <v/>
      </c>
    </row>
    <row r="721" spans="1:7" x14ac:dyDescent="0.2">
      <c r="A721" s="48" t="str">
        <f t="shared" si="66"/>
        <v/>
      </c>
      <c r="B721" s="49" t="str">
        <f t="shared" si="67"/>
        <v/>
      </c>
      <c r="C721" s="50" t="str">
        <f>IF(A721="","",IF(variable,IF(A721&lt;MortgageCalculator!$L$6*periods_per_year,start_rate,IF(MortgageCalculator!$L$10&gt;=0,MIN(MortgageCalculator!$L$7,start_rate+MortgageCalculator!$L$10*ROUNDUP((A721-MortgageCalculator!$L$6*periods_per_year)/MortgageCalculator!$L$9,0)),MAX(MortgageCalculator!$L$8,start_rate+MortgageCalculator!$L$10*ROUNDUP((A721-MortgageCalculator!$L$6*periods_per_year)/MortgageCalculator!$L$9,0)))),start_rate))</f>
        <v/>
      </c>
      <c r="D721" s="51" t="str">
        <f t="shared" si="68"/>
        <v/>
      </c>
      <c r="E721" s="51" t="str">
        <f t="shared" si="69"/>
        <v/>
      </c>
      <c r="F721" s="51" t="str">
        <f t="shared" si="70"/>
        <v/>
      </c>
      <c r="G721" s="51" t="str">
        <f t="shared" si="71"/>
        <v/>
      </c>
    </row>
    <row r="722" spans="1:7" x14ac:dyDescent="0.2">
      <c r="A722" s="48" t="str">
        <f t="shared" si="66"/>
        <v/>
      </c>
      <c r="B722" s="49" t="str">
        <f t="shared" si="67"/>
        <v/>
      </c>
      <c r="C722" s="50" t="str">
        <f>IF(A722="","",IF(variable,IF(A722&lt;MortgageCalculator!$L$6*periods_per_year,start_rate,IF(MortgageCalculator!$L$10&gt;=0,MIN(MortgageCalculator!$L$7,start_rate+MortgageCalculator!$L$10*ROUNDUP((A722-MortgageCalculator!$L$6*periods_per_year)/MortgageCalculator!$L$9,0)),MAX(MortgageCalculator!$L$8,start_rate+MortgageCalculator!$L$10*ROUNDUP((A722-MortgageCalculator!$L$6*periods_per_year)/MortgageCalculator!$L$9,0)))),start_rate))</f>
        <v/>
      </c>
      <c r="D722" s="51" t="str">
        <f t="shared" si="68"/>
        <v/>
      </c>
      <c r="E722" s="51" t="str">
        <f t="shared" si="69"/>
        <v/>
      </c>
      <c r="F722" s="51" t="str">
        <f t="shared" si="70"/>
        <v/>
      </c>
      <c r="G722" s="51" t="str">
        <f t="shared" si="71"/>
        <v/>
      </c>
    </row>
    <row r="723" spans="1:7" x14ac:dyDescent="0.2">
      <c r="A723" s="48" t="str">
        <f t="shared" si="66"/>
        <v/>
      </c>
      <c r="B723" s="49" t="str">
        <f t="shared" si="67"/>
        <v/>
      </c>
      <c r="C723" s="50" t="str">
        <f>IF(A723="","",IF(variable,IF(A723&lt;MortgageCalculator!$L$6*periods_per_year,start_rate,IF(MortgageCalculator!$L$10&gt;=0,MIN(MortgageCalculator!$L$7,start_rate+MortgageCalculator!$L$10*ROUNDUP((A723-MortgageCalculator!$L$6*periods_per_year)/MortgageCalculator!$L$9,0)),MAX(MortgageCalculator!$L$8,start_rate+MortgageCalculator!$L$10*ROUNDUP((A723-MortgageCalculator!$L$6*periods_per_year)/MortgageCalculator!$L$9,0)))),start_rate))</f>
        <v/>
      </c>
      <c r="D723" s="51" t="str">
        <f t="shared" si="68"/>
        <v/>
      </c>
      <c r="E723" s="51" t="str">
        <f t="shared" si="69"/>
        <v/>
      </c>
      <c r="F723" s="51" t="str">
        <f t="shared" si="70"/>
        <v/>
      </c>
      <c r="G723" s="51" t="str">
        <f t="shared" si="71"/>
        <v/>
      </c>
    </row>
    <row r="724" spans="1:7" x14ac:dyDescent="0.2">
      <c r="A724" s="48" t="str">
        <f t="shared" si="66"/>
        <v/>
      </c>
      <c r="B724" s="49" t="str">
        <f t="shared" si="67"/>
        <v/>
      </c>
      <c r="C724" s="50" t="str">
        <f>IF(A724="","",IF(variable,IF(A724&lt;MortgageCalculator!$L$6*periods_per_year,start_rate,IF(MortgageCalculator!$L$10&gt;=0,MIN(MortgageCalculator!$L$7,start_rate+MortgageCalculator!$L$10*ROUNDUP((A724-MortgageCalculator!$L$6*periods_per_year)/MortgageCalculator!$L$9,0)),MAX(MortgageCalculator!$L$8,start_rate+MortgageCalculator!$L$10*ROUNDUP((A724-MortgageCalculator!$L$6*periods_per_year)/MortgageCalculator!$L$9,0)))),start_rate))</f>
        <v/>
      </c>
      <c r="D724" s="51" t="str">
        <f t="shared" si="68"/>
        <v/>
      </c>
      <c r="E724" s="51" t="str">
        <f t="shared" si="69"/>
        <v/>
      </c>
      <c r="F724" s="51" t="str">
        <f t="shared" si="70"/>
        <v/>
      </c>
      <c r="G724" s="51" t="str">
        <f t="shared" si="71"/>
        <v/>
      </c>
    </row>
    <row r="725" spans="1:7" x14ac:dyDescent="0.2">
      <c r="A725" s="48" t="str">
        <f t="shared" si="66"/>
        <v/>
      </c>
      <c r="B725" s="49" t="str">
        <f t="shared" si="67"/>
        <v/>
      </c>
      <c r="C725" s="50" t="str">
        <f>IF(A725="","",IF(variable,IF(A725&lt;MortgageCalculator!$L$6*periods_per_year,start_rate,IF(MortgageCalculator!$L$10&gt;=0,MIN(MortgageCalculator!$L$7,start_rate+MortgageCalculator!$L$10*ROUNDUP((A725-MortgageCalculator!$L$6*periods_per_year)/MortgageCalculator!$L$9,0)),MAX(MortgageCalculator!$L$8,start_rate+MortgageCalculator!$L$10*ROUNDUP((A725-MortgageCalculator!$L$6*periods_per_year)/MortgageCalculator!$L$9,0)))),start_rate))</f>
        <v/>
      </c>
      <c r="D725" s="51" t="str">
        <f t="shared" si="68"/>
        <v/>
      </c>
      <c r="E725" s="51" t="str">
        <f t="shared" si="69"/>
        <v/>
      </c>
      <c r="F725" s="51" t="str">
        <f t="shared" si="70"/>
        <v/>
      </c>
      <c r="G725" s="51" t="str">
        <f t="shared" si="71"/>
        <v/>
      </c>
    </row>
    <row r="726" spans="1:7" x14ac:dyDescent="0.2">
      <c r="A726" s="48" t="str">
        <f t="shared" si="66"/>
        <v/>
      </c>
      <c r="B726" s="49" t="str">
        <f t="shared" si="67"/>
        <v/>
      </c>
      <c r="C726" s="50" t="str">
        <f>IF(A726="","",IF(variable,IF(A726&lt;MortgageCalculator!$L$6*periods_per_year,start_rate,IF(MortgageCalculator!$L$10&gt;=0,MIN(MortgageCalculator!$L$7,start_rate+MortgageCalculator!$L$10*ROUNDUP((A726-MortgageCalculator!$L$6*periods_per_year)/MortgageCalculator!$L$9,0)),MAX(MortgageCalculator!$L$8,start_rate+MortgageCalculator!$L$10*ROUNDUP((A726-MortgageCalculator!$L$6*periods_per_year)/MortgageCalculator!$L$9,0)))),start_rate))</f>
        <v/>
      </c>
      <c r="D726" s="51" t="str">
        <f t="shared" si="68"/>
        <v/>
      </c>
      <c r="E726" s="51" t="str">
        <f t="shared" si="69"/>
        <v/>
      </c>
      <c r="F726" s="51" t="str">
        <f t="shared" si="70"/>
        <v/>
      </c>
      <c r="G726" s="51" t="str">
        <f t="shared" si="71"/>
        <v/>
      </c>
    </row>
    <row r="727" spans="1:7" x14ac:dyDescent="0.2">
      <c r="A727" s="48" t="str">
        <f t="shared" si="66"/>
        <v/>
      </c>
      <c r="B727" s="49" t="str">
        <f t="shared" si="67"/>
        <v/>
      </c>
      <c r="C727" s="50" t="str">
        <f>IF(A727="","",IF(variable,IF(A727&lt;MortgageCalculator!$L$6*periods_per_year,start_rate,IF(MortgageCalculator!$L$10&gt;=0,MIN(MortgageCalculator!$L$7,start_rate+MortgageCalculator!$L$10*ROUNDUP((A727-MortgageCalculator!$L$6*periods_per_year)/MortgageCalculator!$L$9,0)),MAX(MortgageCalculator!$L$8,start_rate+MortgageCalculator!$L$10*ROUNDUP((A727-MortgageCalculator!$L$6*periods_per_year)/MortgageCalculator!$L$9,0)))),start_rate))</f>
        <v/>
      </c>
      <c r="D727" s="51" t="str">
        <f t="shared" si="68"/>
        <v/>
      </c>
      <c r="E727" s="51" t="str">
        <f t="shared" si="69"/>
        <v/>
      </c>
      <c r="F727" s="51" t="str">
        <f t="shared" si="70"/>
        <v/>
      </c>
      <c r="G727" s="51" t="str">
        <f t="shared" si="71"/>
        <v/>
      </c>
    </row>
    <row r="728" spans="1:7" x14ac:dyDescent="0.2">
      <c r="A728" s="48" t="str">
        <f t="shared" si="66"/>
        <v/>
      </c>
      <c r="B728" s="49" t="str">
        <f t="shared" si="67"/>
        <v/>
      </c>
      <c r="C728" s="50" t="str">
        <f>IF(A728="","",IF(variable,IF(A728&lt;MortgageCalculator!$L$6*periods_per_year,start_rate,IF(MortgageCalculator!$L$10&gt;=0,MIN(MortgageCalculator!$L$7,start_rate+MortgageCalculator!$L$10*ROUNDUP((A728-MortgageCalculator!$L$6*periods_per_year)/MortgageCalculator!$L$9,0)),MAX(MortgageCalculator!$L$8,start_rate+MortgageCalculator!$L$10*ROUNDUP((A728-MortgageCalculator!$L$6*periods_per_year)/MortgageCalculator!$L$9,0)))),start_rate))</f>
        <v/>
      </c>
      <c r="D728" s="51" t="str">
        <f t="shared" si="68"/>
        <v/>
      </c>
      <c r="E728" s="51" t="str">
        <f t="shared" si="69"/>
        <v/>
      </c>
      <c r="F728" s="51" t="str">
        <f t="shared" si="70"/>
        <v/>
      </c>
      <c r="G728" s="51" t="str">
        <f t="shared" si="71"/>
        <v/>
      </c>
    </row>
    <row r="729" spans="1:7" x14ac:dyDescent="0.2">
      <c r="A729" s="48" t="str">
        <f t="shared" si="66"/>
        <v/>
      </c>
      <c r="B729" s="49" t="str">
        <f t="shared" si="67"/>
        <v/>
      </c>
      <c r="C729" s="50" t="str">
        <f>IF(A729="","",IF(variable,IF(A729&lt;MortgageCalculator!$L$6*periods_per_year,start_rate,IF(MortgageCalculator!$L$10&gt;=0,MIN(MortgageCalculator!$L$7,start_rate+MortgageCalculator!$L$10*ROUNDUP((A729-MortgageCalculator!$L$6*periods_per_year)/MortgageCalculator!$L$9,0)),MAX(MortgageCalculator!$L$8,start_rate+MortgageCalculator!$L$10*ROUNDUP((A729-MortgageCalculator!$L$6*periods_per_year)/MortgageCalculator!$L$9,0)))),start_rate))</f>
        <v/>
      </c>
      <c r="D729" s="51" t="str">
        <f t="shared" si="68"/>
        <v/>
      </c>
      <c r="E729" s="51" t="str">
        <f t="shared" si="69"/>
        <v/>
      </c>
      <c r="F729" s="51" t="str">
        <f t="shared" si="70"/>
        <v/>
      </c>
      <c r="G729" s="51" t="str">
        <f t="shared" si="71"/>
        <v/>
      </c>
    </row>
    <row r="730" spans="1:7" x14ac:dyDescent="0.2">
      <c r="A730" s="48" t="str">
        <f t="shared" si="66"/>
        <v/>
      </c>
      <c r="B730" s="49" t="str">
        <f t="shared" si="67"/>
        <v/>
      </c>
      <c r="C730" s="50" t="str">
        <f>IF(A730="","",IF(variable,IF(A730&lt;MortgageCalculator!$L$6*periods_per_year,start_rate,IF(MortgageCalculator!$L$10&gt;=0,MIN(MortgageCalculator!$L$7,start_rate+MortgageCalculator!$L$10*ROUNDUP((A730-MortgageCalculator!$L$6*periods_per_year)/MortgageCalculator!$L$9,0)),MAX(MortgageCalculator!$L$8,start_rate+MortgageCalculator!$L$10*ROUNDUP((A730-MortgageCalculator!$L$6*periods_per_year)/MortgageCalculator!$L$9,0)))),start_rate))</f>
        <v/>
      </c>
      <c r="D730" s="51" t="str">
        <f t="shared" si="68"/>
        <v/>
      </c>
      <c r="E730" s="51" t="str">
        <f t="shared" si="69"/>
        <v/>
      </c>
      <c r="F730" s="51" t="str">
        <f t="shared" si="70"/>
        <v/>
      </c>
      <c r="G730" s="51" t="str">
        <f t="shared" si="71"/>
        <v/>
      </c>
    </row>
    <row r="731" spans="1:7" x14ac:dyDescent="0.2">
      <c r="A731" s="48" t="str">
        <f t="shared" si="66"/>
        <v/>
      </c>
      <c r="B731" s="49" t="str">
        <f t="shared" si="67"/>
        <v/>
      </c>
      <c r="C731" s="50" t="str">
        <f>IF(A731="","",IF(variable,IF(A731&lt;MortgageCalculator!$L$6*periods_per_year,start_rate,IF(MortgageCalculator!$L$10&gt;=0,MIN(MortgageCalculator!$L$7,start_rate+MortgageCalculator!$L$10*ROUNDUP((A731-MortgageCalculator!$L$6*periods_per_year)/MortgageCalculator!$L$9,0)),MAX(MortgageCalculator!$L$8,start_rate+MortgageCalculator!$L$10*ROUNDUP((A731-MortgageCalculator!$L$6*periods_per_year)/MortgageCalculator!$L$9,0)))),start_rate))</f>
        <v/>
      </c>
      <c r="D731" s="51" t="str">
        <f t="shared" si="68"/>
        <v/>
      </c>
      <c r="E731" s="51" t="str">
        <f t="shared" si="69"/>
        <v/>
      </c>
      <c r="F731" s="51" t="str">
        <f t="shared" si="70"/>
        <v/>
      </c>
      <c r="G731" s="51" t="str">
        <f t="shared" si="71"/>
        <v/>
      </c>
    </row>
    <row r="732" spans="1:7" x14ac:dyDescent="0.2">
      <c r="A732" s="48" t="str">
        <f t="shared" si="66"/>
        <v/>
      </c>
      <c r="B732" s="49" t="str">
        <f t="shared" si="67"/>
        <v/>
      </c>
      <c r="C732" s="50" t="str">
        <f>IF(A732="","",IF(variable,IF(A732&lt;MortgageCalculator!$L$6*periods_per_year,start_rate,IF(MortgageCalculator!$L$10&gt;=0,MIN(MortgageCalculator!$L$7,start_rate+MortgageCalculator!$L$10*ROUNDUP((A732-MortgageCalculator!$L$6*periods_per_year)/MortgageCalculator!$L$9,0)),MAX(MortgageCalculator!$L$8,start_rate+MortgageCalculator!$L$10*ROUNDUP((A732-MortgageCalculator!$L$6*periods_per_year)/MortgageCalculator!$L$9,0)))),start_rate))</f>
        <v/>
      </c>
      <c r="D732" s="51" t="str">
        <f t="shared" si="68"/>
        <v/>
      </c>
      <c r="E732" s="51" t="str">
        <f t="shared" si="69"/>
        <v/>
      </c>
      <c r="F732" s="51" t="str">
        <f t="shared" si="70"/>
        <v/>
      </c>
      <c r="G732" s="51" t="str">
        <f t="shared" si="71"/>
        <v/>
      </c>
    </row>
    <row r="733" spans="1:7" x14ac:dyDescent="0.2">
      <c r="A733" s="48" t="str">
        <f t="shared" si="66"/>
        <v/>
      </c>
      <c r="B733" s="49" t="str">
        <f t="shared" si="67"/>
        <v/>
      </c>
      <c r="C733" s="50" t="str">
        <f>IF(A733="","",IF(variable,IF(A733&lt;MortgageCalculator!$L$6*periods_per_year,start_rate,IF(MortgageCalculator!$L$10&gt;=0,MIN(MortgageCalculator!$L$7,start_rate+MortgageCalculator!$L$10*ROUNDUP((A733-MortgageCalculator!$L$6*periods_per_year)/MortgageCalculator!$L$9,0)),MAX(MortgageCalculator!$L$8,start_rate+MortgageCalculator!$L$10*ROUNDUP((A733-MortgageCalculator!$L$6*periods_per_year)/MortgageCalculator!$L$9,0)))),start_rate))</f>
        <v/>
      </c>
      <c r="D733" s="51" t="str">
        <f t="shared" si="68"/>
        <v/>
      </c>
      <c r="E733" s="51" t="str">
        <f t="shared" si="69"/>
        <v/>
      </c>
      <c r="F733" s="51" t="str">
        <f t="shared" si="70"/>
        <v/>
      </c>
      <c r="G733" s="51" t="str">
        <f t="shared" si="71"/>
        <v/>
      </c>
    </row>
    <row r="734" spans="1:7" x14ac:dyDescent="0.2">
      <c r="A734" s="48" t="str">
        <f t="shared" si="66"/>
        <v/>
      </c>
      <c r="B734" s="49" t="str">
        <f t="shared" si="67"/>
        <v/>
      </c>
      <c r="C734" s="50" t="str">
        <f>IF(A734="","",IF(variable,IF(A734&lt;MortgageCalculator!$L$6*periods_per_year,start_rate,IF(MortgageCalculator!$L$10&gt;=0,MIN(MortgageCalculator!$L$7,start_rate+MortgageCalculator!$L$10*ROUNDUP((A734-MortgageCalculator!$L$6*periods_per_year)/MortgageCalculator!$L$9,0)),MAX(MortgageCalculator!$L$8,start_rate+MortgageCalculator!$L$10*ROUNDUP((A734-MortgageCalculator!$L$6*periods_per_year)/MortgageCalculator!$L$9,0)))),start_rate))</f>
        <v/>
      </c>
      <c r="D734" s="51" t="str">
        <f t="shared" si="68"/>
        <v/>
      </c>
      <c r="E734" s="51" t="str">
        <f t="shared" si="69"/>
        <v/>
      </c>
      <c r="F734" s="51" t="str">
        <f t="shared" si="70"/>
        <v/>
      </c>
      <c r="G734" s="51" t="str">
        <f t="shared" si="71"/>
        <v/>
      </c>
    </row>
    <row r="735" spans="1:7" x14ac:dyDescent="0.2">
      <c r="A735" s="48" t="str">
        <f t="shared" si="66"/>
        <v/>
      </c>
      <c r="B735" s="49" t="str">
        <f t="shared" si="67"/>
        <v/>
      </c>
      <c r="C735" s="50" t="str">
        <f>IF(A735="","",IF(variable,IF(A735&lt;MortgageCalculator!$L$6*periods_per_year,start_rate,IF(MortgageCalculator!$L$10&gt;=0,MIN(MortgageCalculator!$L$7,start_rate+MortgageCalculator!$L$10*ROUNDUP((A735-MortgageCalculator!$L$6*periods_per_year)/MortgageCalculator!$L$9,0)),MAX(MortgageCalculator!$L$8,start_rate+MortgageCalculator!$L$10*ROUNDUP((A735-MortgageCalculator!$L$6*periods_per_year)/MortgageCalculator!$L$9,0)))),start_rate))</f>
        <v/>
      </c>
      <c r="D735" s="51" t="str">
        <f t="shared" si="68"/>
        <v/>
      </c>
      <c r="E735" s="51" t="str">
        <f t="shared" si="69"/>
        <v/>
      </c>
      <c r="F735" s="51" t="str">
        <f t="shared" si="70"/>
        <v/>
      </c>
      <c r="G735" s="51" t="str">
        <f t="shared" si="71"/>
        <v/>
      </c>
    </row>
    <row r="736" spans="1:7" x14ac:dyDescent="0.2">
      <c r="A736" s="48" t="str">
        <f t="shared" si="66"/>
        <v/>
      </c>
      <c r="B736" s="49" t="str">
        <f t="shared" si="67"/>
        <v/>
      </c>
      <c r="C736" s="50" t="str">
        <f>IF(A736="","",IF(variable,IF(A736&lt;MortgageCalculator!$L$6*periods_per_year,start_rate,IF(MortgageCalculator!$L$10&gt;=0,MIN(MortgageCalculator!$L$7,start_rate+MortgageCalculator!$L$10*ROUNDUP((A736-MortgageCalculator!$L$6*periods_per_year)/MortgageCalculator!$L$9,0)),MAX(MortgageCalculator!$L$8,start_rate+MortgageCalculator!$L$10*ROUNDUP((A736-MortgageCalculator!$L$6*periods_per_year)/MortgageCalculator!$L$9,0)))),start_rate))</f>
        <v/>
      </c>
      <c r="D736" s="51" t="str">
        <f t="shared" si="68"/>
        <v/>
      </c>
      <c r="E736" s="51" t="str">
        <f t="shared" si="69"/>
        <v/>
      </c>
      <c r="F736" s="51" t="str">
        <f t="shared" si="70"/>
        <v/>
      </c>
      <c r="G736" s="51" t="str">
        <f t="shared" si="71"/>
        <v/>
      </c>
    </row>
    <row r="737" spans="1:7" x14ac:dyDescent="0.2">
      <c r="A737" s="48" t="str">
        <f t="shared" si="66"/>
        <v/>
      </c>
      <c r="B737" s="49" t="str">
        <f t="shared" si="67"/>
        <v/>
      </c>
      <c r="C737" s="50" t="str">
        <f>IF(A737="","",IF(variable,IF(A737&lt;MortgageCalculator!$L$6*periods_per_year,start_rate,IF(MortgageCalculator!$L$10&gt;=0,MIN(MortgageCalculator!$L$7,start_rate+MortgageCalculator!$L$10*ROUNDUP((A737-MortgageCalculator!$L$6*periods_per_year)/MortgageCalculator!$L$9,0)),MAX(MortgageCalculator!$L$8,start_rate+MortgageCalculator!$L$10*ROUNDUP((A737-MortgageCalculator!$L$6*periods_per_year)/MortgageCalculator!$L$9,0)))),start_rate))</f>
        <v/>
      </c>
      <c r="D737" s="51" t="str">
        <f t="shared" si="68"/>
        <v/>
      </c>
      <c r="E737" s="51" t="str">
        <f t="shared" si="69"/>
        <v/>
      </c>
      <c r="F737" s="51" t="str">
        <f t="shared" si="70"/>
        <v/>
      </c>
      <c r="G737" s="51" t="str">
        <f t="shared" si="71"/>
        <v/>
      </c>
    </row>
    <row r="738" spans="1:7" x14ac:dyDescent="0.2">
      <c r="A738" s="48" t="str">
        <f t="shared" si="66"/>
        <v/>
      </c>
      <c r="B738" s="49" t="str">
        <f t="shared" si="67"/>
        <v/>
      </c>
      <c r="C738" s="50" t="str">
        <f>IF(A738="","",IF(variable,IF(A738&lt;MortgageCalculator!$L$6*periods_per_year,start_rate,IF(MortgageCalculator!$L$10&gt;=0,MIN(MortgageCalculator!$L$7,start_rate+MortgageCalculator!$L$10*ROUNDUP((A738-MortgageCalculator!$L$6*periods_per_year)/MortgageCalculator!$L$9,0)),MAX(MortgageCalculator!$L$8,start_rate+MortgageCalculator!$L$10*ROUNDUP((A738-MortgageCalculator!$L$6*periods_per_year)/MortgageCalculator!$L$9,0)))),start_rate))</f>
        <v/>
      </c>
      <c r="D738" s="51" t="str">
        <f t="shared" si="68"/>
        <v/>
      </c>
      <c r="E738" s="51" t="str">
        <f t="shared" si="69"/>
        <v/>
      </c>
      <c r="F738" s="51" t="str">
        <f t="shared" si="70"/>
        <v/>
      </c>
      <c r="G738" s="51" t="str">
        <f t="shared" si="71"/>
        <v/>
      </c>
    </row>
    <row r="739" spans="1:7" x14ac:dyDescent="0.2">
      <c r="A739" s="48" t="str">
        <f t="shared" si="66"/>
        <v/>
      </c>
      <c r="B739" s="49" t="str">
        <f t="shared" si="67"/>
        <v/>
      </c>
      <c r="C739" s="50" t="str">
        <f>IF(A739="","",IF(variable,IF(A739&lt;MortgageCalculator!$L$6*periods_per_year,start_rate,IF(MortgageCalculator!$L$10&gt;=0,MIN(MortgageCalculator!$L$7,start_rate+MortgageCalculator!$L$10*ROUNDUP((A739-MortgageCalculator!$L$6*periods_per_year)/MortgageCalculator!$L$9,0)),MAX(MortgageCalculator!$L$8,start_rate+MortgageCalculator!$L$10*ROUNDUP((A739-MortgageCalculator!$L$6*periods_per_year)/MortgageCalculator!$L$9,0)))),start_rate))</f>
        <v/>
      </c>
      <c r="D739" s="51" t="str">
        <f t="shared" si="68"/>
        <v/>
      </c>
      <c r="E739" s="51" t="str">
        <f t="shared" si="69"/>
        <v/>
      </c>
      <c r="F739" s="51" t="str">
        <f t="shared" si="70"/>
        <v/>
      </c>
      <c r="G739" s="51" t="str">
        <f t="shared" si="71"/>
        <v/>
      </c>
    </row>
    <row r="740" spans="1:7" x14ac:dyDescent="0.2">
      <c r="A740" s="48" t="str">
        <f t="shared" si="66"/>
        <v/>
      </c>
      <c r="B740" s="49" t="str">
        <f t="shared" si="67"/>
        <v/>
      </c>
      <c r="C740" s="50" t="str">
        <f>IF(A740="","",IF(variable,IF(A740&lt;MortgageCalculator!$L$6*periods_per_year,start_rate,IF(MortgageCalculator!$L$10&gt;=0,MIN(MortgageCalculator!$L$7,start_rate+MortgageCalculator!$L$10*ROUNDUP((A740-MortgageCalculator!$L$6*periods_per_year)/MortgageCalculator!$L$9,0)),MAX(MortgageCalculator!$L$8,start_rate+MortgageCalculator!$L$10*ROUNDUP((A740-MortgageCalculator!$L$6*periods_per_year)/MortgageCalculator!$L$9,0)))),start_rate))</f>
        <v/>
      </c>
      <c r="D740" s="51" t="str">
        <f t="shared" si="68"/>
        <v/>
      </c>
      <c r="E740" s="51" t="str">
        <f t="shared" si="69"/>
        <v/>
      </c>
      <c r="F740" s="51" t="str">
        <f t="shared" si="70"/>
        <v/>
      </c>
      <c r="G740" s="51" t="str">
        <f t="shared" si="71"/>
        <v/>
      </c>
    </row>
    <row r="741" spans="1:7" x14ac:dyDescent="0.2">
      <c r="A741" s="48" t="str">
        <f t="shared" si="66"/>
        <v/>
      </c>
      <c r="B741" s="49" t="str">
        <f t="shared" si="67"/>
        <v/>
      </c>
      <c r="C741" s="50" t="str">
        <f>IF(A741="","",IF(variable,IF(A741&lt;MortgageCalculator!$L$6*periods_per_year,start_rate,IF(MortgageCalculator!$L$10&gt;=0,MIN(MortgageCalculator!$L$7,start_rate+MortgageCalculator!$L$10*ROUNDUP((A741-MortgageCalculator!$L$6*periods_per_year)/MortgageCalculator!$L$9,0)),MAX(MortgageCalculator!$L$8,start_rate+MortgageCalculator!$L$10*ROUNDUP((A741-MortgageCalculator!$L$6*periods_per_year)/MortgageCalculator!$L$9,0)))),start_rate))</f>
        <v/>
      </c>
      <c r="D741" s="51" t="str">
        <f t="shared" si="68"/>
        <v/>
      </c>
      <c r="E741" s="51" t="str">
        <f t="shared" si="69"/>
        <v/>
      </c>
      <c r="F741" s="51" t="str">
        <f t="shared" si="70"/>
        <v/>
      </c>
      <c r="G741" s="51" t="str">
        <f t="shared" si="71"/>
        <v/>
      </c>
    </row>
    <row r="742" spans="1:7" x14ac:dyDescent="0.2">
      <c r="A742" s="48" t="str">
        <f t="shared" si="66"/>
        <v/>
      </c>
      <c r="B742" s="49" t="str">
        <f t="shared" si="67"/>
        <v/>
      </c>
      <c r="C742" s="50" t="str">
        <f>IF(A742="","",IF(variable,IF(A742&lt;MortgageCalculator!$L$6*periods_per_year,start_rate,IF(MortgageCalculator!$L$10&gt;=0,MIN(MortgageCalculator!$L$7,start_rate+MortgageCalculator!$L$10*ROUNDUP((A742-MortgageCalculator!$L$6*periods_per_year)/MortgageCalculator!$L$9,0)),MAX(MortgageCalculator!$L$8,start_rate+MortgageCalculator!$L$10*ROUNDUP((A742-MortgageCalculator!$L$6*periods_per_year)/MortgageCalculator!$L$9,0)))),start_rate))</f>
        <v/>
      </c>
      <c r="D742" s="51" t="str">
        <f t="shared" si="68"/>
        <v/>
      </c>
      <c r="E742" s="51" t="str">
        <f t="shared" si="69"/>
        <v/>
      </c>
      <c r="F742" s="51" t="str">
        <f t="shared" si="70"/>
        <v/>
      </c>
      <c r="G742" s="51" t="str">
        <f t="shared" si="71"/>
        <v/>
      </c>
    </row>
    <row r="743" spans="1:7" x14ac:dyDescent="0.2">
      <c r="A743" s="48" t="str">
        <f t="shared" si="66"/>
        <v/>
      </c>
      <c r="B743" s="49" t="str">
        <f t="shared" si="67"/>
        <v/>
      </c>
      <c r="C743" s="50" t="str">
        <f>IF(A743="","",IF(variable,IF(A743&lt;MortgageCalculator!$L$6*periods_per_year,start_rate,IF(MortgageCalculator!$L$10&gt;=0,MIN(MortgageCalculator!$L$7,start_rate+MortgageCalculator!$L$10*ROUNDUP((A743-MortgageCalculator!$L$6*periods_per_year)/MortgageCalculator!$L$9,0)),MAX(MortgageCalculator!$L$8,start_rate+MortgageCalculator!$L$10*ROUNDUP((A743-MortgageCalculator!$L$6*periods_per_year)/MortgageCalculator!$L$9,0)))),start_rate))</f>
        <v/>
      </c>
      <c r="D743" s="51" t="str">
        <f t="shared" si="68"/>
        <v/>
      </c>
      <c r="E743" s="51" t="str">
        <f t="shared" si="69"/>
        <v/>
      </c>
      <c r="F743" s="51" t="str">
        <f t="shared" si="70"/>
        <v/>
      </c>
      <c r="G743" s="51" t="str">
        <f t="shared" si="71"/>
        <v/>
      </c>
    </row>
    <row r="744" spans="1:7" x14ac:dyDescent="0.2">
      <c r="A744" s="48" t="str">
        <f t="shared" si="66"/>
        <v/>
      </c>
      <c r="B744" s="49" t="str">
        <f t="shared" si="67"/>
        <v/>
      </c>
      <c r="C744" s="50" t="str">
        <f>IF(A744="","",IF(variable,IF(A744&lt;MortgageCalculator!$L$6*periods_per_year,start_rate,IF(MortgageCalculator!$L$10&gt;=0,MIN(MortgageCalculator!$L$7,start_rate+MortgageCalculator!$L$10*ROUNDUP((A744-MortgageCalculator!$L$6*periods_per_year)/MortgageCalculator!$L$9,0)),MAX(MortgageCalculator!$L$8,start_rate+MortgageCalculator!$L$10*ROUNDUP((A744-MortgageCalculator!$L$6*periods_per_year)/MortgageCalculator!$L$9,0)))),start_rate))</f>
        <v/>
      </c>
      <c r="D744" s="51" t="str">
        <f t="shared" si="68"/>
        <v/>
      </c>
      <c r="E744" s="51" t="str">
        <f t="shared" si="69"/>
        <v/>
      </c>
      <c r="F744" s="51" t="str">
        <f t="shared" si="70"/>
        <v/>
      </c>
      <c r="G744" s="51" t="str">
        <f t="shared" si="71"/>
        <v/>
      </c>
    </row>
    <row r="745" spans="1:7" x14ac:dyDescent="0.2">
      <c r="A745" s="48" t="str">
        <f t="shared" si="66"/>
        <v/>
      </c>
      <c r="B745" s="49" t="str">
        <f t="shared" si="67"/>
        <v/>
      </c>
      <c r="C745" s="50" t="str">
        <f>IF(A745="","",IF(variable,IF(A745&lt;MortgageCalculator!$L$6*periods_per_year,start_rate,IF(MortgageCalculator!$L$10&gt;=0,MIN(MortgageCalculator!$L$7,start_rate+MortgageCalculator!$L$10*ROUNDUP((A745-MortgageCalculator!$L$6*periods_per_year)/MortgageCalculator!$L$9,0)),MAX(MortgageCalculator!$L$8,start_rate+MortgageCalculator!$L$10*ROUNDUP((A745-MortgageCalculator!$L$6*periods_per_year)/MortgageCalculator!$L$9,0)))),start_rate))</f>
        <v/>
      </c>
      <c r="D745" s="51" t="str">
        <f t="shared" si="68"/>
        <v/>
      </c>
      <c r="E745" s="51" t="str">
        <f t="shared" si="69"/>
        <v/>
      </c>
      <c r="F745" s="51" t="str">
        <f t="shared" si="70"/>
        <v/>
      </c>
      <c r="G745" s="51" t="str">
        <f t="shared" si="71"/>
        <v/>
      </c>
    </row>
    <row r="746" spans="1:7" x14ac:dyDescent="0.2">
      <c r="A746" s="48" t="str">
        <f t="shared" si="66"/>
        <v/>
      </c>
      <c r="B746" s="49" t="str">
        <f t="shared" si="67"/>
        <v/>
      </c>
      <c r="C746" s="50" t="str">
        <f>IF(A746="","",IF(variable,IF(A746&lt;MortgageCalculator!$L$6*periods_per_year,start_rate,IF(MortgageCalculator!$L$10&gt;=0,MIN(MortgageCalculator!$L$7,start_rate+MortgageCalculator!$L$10*ROUNDUP((A746-MortgageCalculator!$L$6*periods_per_year)/MortgageCalculator!$L$9,0)),MAX(MortgageCalculator!$L$8,start_rate+MortgageCalculator!$L$10*ROUNDUP((A746-MortgageCalculator!$L$6*periods_per_year)/MortgageCalculator!$L$9,0)))),start_rate))</f>
        <v/>
      </c>
      <c r="D746" s="51" t="str">
        <f t="shared" si="68"/>
        <v/>
      </c>
      <c r="E746" s="51" t="str">
        <f t="shared" si="69"/>
        <v/>
      </c>
      <c r="F746" s="51" t="str">
        <f t="shared" si="70"/>
        <v/>
      </c>
      <c r="G746" s="51" t="str">
        <f t="shared" si="71"/>
        <v/>
      </c>
    </row>
    <row r="747" spans="1:7" x14ac:dyDescent="0.2">
      <c r="A747" s="48" t="str">
        <f t="shared" si="66"/>
        <v/>
      </c>
      <c r="B747" s="49" t="str">
        <f t="shared" si="67"/>
        <v/>
      </c>
      <c r="C747" s="50" t="str">
        <f>IF(A747="","",IF(variable,IF(A747&lt;MortgageCalculator!$L$6*periods_per_year,start_rate,IF(MortgageCalculator!$L$10&gt;=0,MIN(MortgageCalculator!$L$7,start_rate+MortgageCalculator!$L$10*ROUNDUP((A747-MortgageCalculator!$L$6*periods_per_year)/MortgageCalculator!$L$9,0)),MAX(MortgageCalculator!$L$8,start_rate+MortgageCalculator!$L$10*ROUNDUP((A747-MortgageCalculator!$L$6*periods_per_year)/MortgageCalculator!$L$9,0)))),start_rate))</f>
        <v/>
      </c>
      <c r="D747" s="51" t="str">
        <f t="shared" si="68"/>
        <v/>
      </c>
      <c r="E747" s="51" t="str">
        <f t="shared" si="69"/>
        <v/>
      </c>
      <c r="F747" s="51" t="str">
        <f t="shared" si="70"/>
        <v/>
      </c>
      <c r="G747" s="51" t="str">
        <f t="shared" si="71"/>
        <v/>
      </c>
    </row>
    <row r="748" spans="1:7" x14ac:dyDescent="0.2">
      <c r="A748" s="48" t="str">
        <f t="shared" si="66"/>
        <v/>
      </c>
      <c r="B748" s="49" t="str">
        <f t="shared" si="67"/>
        <v/>
      </c>
      <c r="C748" s="50" t="str">
        <f>IF(A748="","",IF(variable,IF(A748&lt;MortgageCalculator!$L$6*periods_per_year,start_rate,IF(MortgageCalculator!$L$10&gt;=0,MIN(MortgageCalculator!$L$7,start_rate+MortgageCalculator!$L$10*ROUNDUP((A748-MortgageCalculator!$L$6*periods_per_year)/MortgageCalculator!$L$9,0)),MAX(MortgageCalculator!$L$8,start_rate+MortgageCalculator!$L$10*ROUNDUP((A748-MortgageCalculator!$L$6*periods_per_year)/MortgageCalculator!$L$9,0)))),start_rate))</f>
        <v/>
      </c>
      <c r="D748" s="51" t="str">
        <f t="shared" si="68"/>
        <v/>
      </c>
      <c r="E748" s="51" t="str">
        <f t="shared" si="69"/>
        <v/>
      </c>
      <c r="F748" s="51" t="str">
        <f t="shared" si="70"/>
        <v/>
      </c>
      <c r="G748" s="51" t="str">
        <f t="shared" si="71"/>
        <v/>
      </c>
    </row>
    <row r="749" spans="1:7" x14ac:dyDescent="0.2">
      <c r="A749" s="48" t="str">
        <f t="shared" si="66"/>
        <v/>
      </c>
      <c r="B749" s="49" t="str">
        <f t="shared" si="67"/>
        <v/>
      </c>
      <c r="C749" s="50" t="str">
        <f>IF(A749="","",IF(variable,IF(A749&lt;MortgageCalculator!$L$6*periods_per_year,start_rate,IF(MortgageCalculator!$L$10&gt;=0,MIN(MortgageCalculator!$L$7,start_rate+MortgageCalculator!$L$10*ROUNDUP((A749-MortgageCalculator!$L$6*periods_per_year)/MortgageCalculator!$L$9,0)),MAX(MortgageCalculator!$L$8,start_rate+MortgageCalculator!$L$10*ROUNDUP((A749-MortgageCalculator!$L$6*periods_per_year)/MortgageCalculator!$L$9,0)))),start_rate))</f>
        <v/>
      </c>
      <c r="D749" s="51" t="str">
        <f t="shared" si="68"/>
        <v/>
      </c>
      <c r="E749" s="51" t="str">
        <f t="shared" si="69"/>
        <v/>
      </c>
      <c r="F749" s="51" t="str">
        <f t="shared" si="70"/>
        <v/>
      </c>
      <c r="G749" s="51" t="str">
        <f t="shared" si="71"/>
        <v/>
      </c>
    </row>
    <row r="750" spans="1:7" x14ac:dyDescent="0.2">
      <c r="A750" s="48" t="str">
        <f t="shared" si="66"/>
        <v/>
      </c>
      <c r="B750" s="49" t="str">
        <f t="shared" si="67"/>
        <v/>
      </c>
      <c r="C750" s="50" t="str">
        <f>IF(A750="","",IF(variable,IF(A750&lt;MortgageCalculator!$L$6*periods_per_year,start_rate,IF(MortgageCalculator!$L$10&gt;=0,MIN(MortgageCalculator!$L$7,start_rate+MortgageCalculator!$L$10*ROUNDUP((A750-MortgageCalculator!$L$6*periods_per_year)/MortgageCalculator!$L$9,0)),MAX(MortgageCalculator!$L$8,start_rate+MortgageCalculator!$L$10*ROUNDUP((A750-MortgageCalculator!$L$6*periods_per_year)/MortgageCalculator!$L$9,0)))),start_rate))</f>
        <v/>
      </c>
      <c r="D750" s="51" t="str">
        <f t="shared" si="68"/>
        <v/>
      </c>
      <c r="E750" s="51" t="str">
        <f t="shared" si="69"/>
        <v/>
      </c>
      <c r="F750" s="51" t="str">
        <f t="shared" si="70"/>
        <v/>
      </c>
      <c r="G750" s="51" t="str">
        <f t="shared" si="71"/>
        <v/>
      </c>
    </row>
    <row r="751" spans="1:7" x14ac:dyDescent="0.2">
      <c r="A751" s="48" t="str">
        <f t="shared" si="66"/>
        <v/>
      </c>
      <c r="B751" s="49" t="str">
        <f t="shared" si="67"/>
        <v/>
      </c>
      <c r="C751" s="50" t="str">
        <f>IF(A751="","",IF(variable,IF(A751&lt;MortgageCalculator!$L$6*periods_per_year,start_rate,IF(MortgageCalculator!$L$10&gt;=0,MIN(MortgageCalculator!$L$7,start_rate+MortgageCalculator!$L$10*ROUNDUP((A751-MortgageCalculator!$L$6*periods_per_year)/MortgageCalculator!$L$9,0)),MAX(MortgageCalculator!$L$8,start_rate+MortgageCalculator!$L$10*ROUNDUP((A751-MortgageCalculator!$L$6*periods_per_year)/MortgageCalculator!$L$9,0)))),start_rate))</f>
        <v/>
      </c>
      <c r="D751" s="51" t="str">
        <f t="shared" si="68"/>
        <v/>
      </c>
      <c r="E751" s="51" t="str">
        <f t="shared" si="69"/>
        <v/>
      </c>
      <c r="F751" s="51" t="str">
        <f t="shared" si="70"/>
        <v/>
      </c>
      <c r="G751" s="51" t="str">
        <f t="shared" si="71"/>
        <v/>
      </c>
    </row>
    <row r="752" spans="1:7" x14ac:dyDescent="0.2">
      <c r="A752" s="48" t="str">
        <f t="shared" si="66"/>
        <v/>
      </c>
      <c r="B752" s="49" t="str">
        <f t="shared" si="67"/>
        <v/>
      </c>
      <c r="C752" s="50" t="str">
        <f>IF(A752="","",IF(variable,IF(A752&lt;MortgageCalculator!$L$6*periods_per_year,start_rate,IF(MortgageCalculator!$L$10&gt;=0,MIN(MortgageCalculator!$L$7,start_rate+MortgageCalculator!$L$10*ROUNDUP((A752-MortgageCalculator!$L$6*periods_per_year)/MortgageCalculator!$L$9,0)),MAX(MortgageCalculator!$L$8,start_rate+MortgageCalculator!$L$10*ROUNDUP((A752-MortgageCalculator!$L$6*periods_per_year)/MortgageCalculator!$L$9,0)))),start_rate))</f>
        <v/>
      </c>
      <c r="D752" s="51" t="str">
        <f t="shared" si="68"/>
        <v/>
      </c>
      <c r="E752" s="51" t="str">
        <f t="shared" si="69"/>
        <v/>
      </c>
      <c r="F752" s="51" t="str">
        <f t="shared" si="70"/>
        <v/>
      </c>
      <c r="G752" s="51" t="str">
        <f t="shared" si="71"/>
        <v/>
      </c>
    </row>
    <row r="753" spans="1:7" x14ac:dyDescent="0.2">
      <c r="A753" s="48" t="str">
        <f t="shared" si="66"/>
        <v/>
      </c>
      <c r="B753" s="49" t="str">
        <f t="shared" si="67"/>
        <v/>
      </c>
      <c r="C753" s="50" t="str">
        <f>IF(A753="","",IF(variable,IF(A753&lt;MortgageCalculator!$L$6*periods_per_year,start_rate,IF(MortgageCalculator!$L$10&gt;=0,MIN(MortgageCalculator!$L$7,start_rate+MortgageCalculator!$L$10*ROUNDUP((A753-MortgageCalculator!$L$6*periods_per_year)/MortgageCalculator!$L$9,0)),MAX(MortgageCalculator!$L$8,start_rate+MortgageCalculator!$L$10*ROUNDUP((A753-MortgageCalculator!$L$6*periods_per_year)/MortgageCalculator!$L$9,0)))),start_rate))</f>
        <v/>
      </c>
      <c r="D753" s="51" t="str">
        <f t="shared" si="68"/>
        <v/>
      </c>
      <c r="E753" s="51" t="str">
        <f t="shared" si="69"/>
        <v/>
      </c>
      <c r="F753" s="51" t="str">
        <f t="shared" si="70"/>
        <v/>
      </c>
      <c r="G753" s="51" t="str">
        <f t="shared" si="71"/>
        <v/>
      </c>
    </row>
    <row r="754" spans="1:7" x14ac:dyDescent="0.2">
      <c r="A754" s="48" t="str">
        <f t="shared" si="66"/>
        <v/>
      </c>
      <c r="B754" s="49" t="str">
        <f t="shared" si="67"/>
        <v/>
      </c>
      <c r="C754" s="50" t="str">
        <f>IF(A754="","",IF(variable,IF(A754&lt;MortgageCalculator!$L$6*periods_per_year,start_rate,IF(MortgageCalculator!$L$10&gt;=0,MIN(MortgageCalculator!$L$7,start_rate+MortgageCalculator!$L$10*ROUNDUP((A754-MortgageCalculator!$L$6*periods_per_year)/MortgageCalculator!$L$9,0)),MAX(MortgageCalculator!$L$8,start_rate+MortgageCalculator!$L$10*ROUNDUP((A754-MortgageCalculator!$L$6*periods_per_year)/MortgageCalculator!$L$9,0)))),start_rate))</f>
        <v/>
      </c>
      <c r="D754" s="51" t="str">
        <f t="shared" si="68"/>
        <v/>
      </c>
      <c r="E754" s="51" t="str">
        <f t="shared" si="69"/>
        <v/>
      </c>
      <c r="F754" s="51" t="str">
        <f t="shared" si="70"/>
        <v/>
      </c>
      <c r="G754" s="51" t="str">
        <f t="shared" si="71"/>
        <v/>
      </c>
    </row>
    <row r="755" spans="1:7" x14ac:dyDescent="0.2">
      <c r="A755" s="48" t="str">
        <f t="shared" si="66"/>
        <v/>
      </c>
      <c r="B755" s="49" t="str">
        <f t="shared" si="67"/>
        <v/>
      </c>
      <c r="C755" s="50" t="str">
        <f>IF(A755="","",IF(variable,IF(A755&lt;MortgageCalculator!$L$6*periods_per_year,start_rate,IF(MortgageCalculator!$L$10&gt;=0,MIN(MortgageCalculator!$L$7,start_rate+MortgageCalculator!$L$10*ROUNDUP((A755-MortgageCalculator!$L$6*periods_per_year)/MortgageCalculator!$L$9,0)),MAX(MortgageCalculator!$L$8,start_rate+MortgageCalculator!$L$10*ROUNDUP((A755-MortgageCalculator!$L$6*periods_per_year)/MortgageCalculator!$L$9,0)))),start_rate))</f>
        <v/>
      </c>
      <c r="D755" s="51" t="str">
        <f t="shared" si="68"/>
        <v/>
      </c>
      <c r="E755" s="51" t="str">
        <f t="shared" si="69"/>
        <v/>
      </c>
      <c r="F755" s="51" t="str">
        <f t="shared" si="70"/>
        <v/>
      </c>
      <c r="G755" s="51" t="str">
        <f t="shared" si="71"/>
        <v/>
      </c>
    </row>
    <row r="756" spans="1:7" x14ac:dyDescent="0.2">
      <c r="A756" s="48" t="str">
        <f t="shared" si="66"/>
        <v/>
      </c>
      <c r="B756" s="49" t="str">
        <f t="shared" si="67"/>
        <v/>
      </c>
      <c r="C756" s="50" t="str">
        <f>IF(A756="","",IF(variable,IF(A756&lt;MortgageCalculator!$L$6*periods_per_year,start_rate,IF(MortgageCalculator!$L$10&gt;=0,MIN(MortgageCalculator!$L$7,start_rate+MortgageCalculator!$L$10*ROUNDUP((A756-MortgageCalculator!$L$6*periods_per_year)/MortgageCalculator!$L$9,0)),MAX(MortgageCalculator!$L$8,start_rate+MortgageCalculator!$L$10*ROUNDUP((A756-MortgageCalculator!$L$6*periods_per_year)/MortgageCalculator!$L$9,0)))),start_rate))</f>
        <v/>
      </c>
      <c r="D756" s="51" t="str">
        <f t="shared" si="68"/>
        <v/>
      </c>
      <c r="E756" s="51" t="str">
        <f t="shared" si="69"/>
        <v/>
      </c>
      <c r="F756" s="51" t="str">
        <f t="shared" si="70"/>
        <v/>
      </c>
      <c r="G756" s="51" t="str">
        <f t="shared" si="71"/>
        <v/>
      </c>
    </row>
    <row r="757" spans="1:7" x14ac:dyDescent="0.2">
      <c r="A757" s="48" t="str">
        <f t="shared" si="66"/>
        <v/>
      </c>
      <c r="B757" s="49" t="str">
        <f t="shared" si="67"/>
        <v/>
      </c>
      <c r="C757" s="50" t="str">
        <f>IF(A757="","",IF(variable,IF(A757&lt;MortgageCalculator!$L$6*periods_per_year,start_rate,IF(MortgageCalculator!$L$10&gt;=0,MIN(MortgageCalculator!$L$7,start_rate+MortgageCalculator!$L$10*ROUNDUP((A757-MortgageCalculator!$L$6*periods_per_year)/MortgageCalculator!$L$9,0)),MAX(MortgageCalculator!$L$8,start_rate+MortgageCalculator!$L$10*ROUNDUP((A757-MortgageCalculator!$L$6*periods_per_year)/MortgageCalculator!$L$9,0)))),start_rate))</f>
        <v/>
      </c>
      <c r="D757" s="51" t="str">
        <f t="shared" si="68"/>
        <v/>
      </c>
      <c r="E757" s="51" t="str">
        <f t="shared" si="69"/>
        <v/>
      </c>
      <c r="F757" s="51" t="str">
        <f t="shared" si="70"/>
        <v/>
      </c>
      <c r="G757" s="51" t="str">
        <f t="shared" si="71"/>
        <v/>
      </c>
    </row>
    <row r="758" spans="1:7" x14ac:dyDescent="0.2">
      <c r="A758" s="48" t="str">
        <f t="shared" si="66"/>
        <v/>
      </c>
      <c r="B758" s="49" t="str">
        <f t="shared" si="67"/>
        <v/>
      </c>
      <c r="C758" s="50" t="str">
        <f>IF(A758="","",IF(variable,IF(A758&lt;MortgageCalculator!$L$6*periods_per_year,start_rate,IF(MortgageCalculator!$L$10&gt;=0,MIN(MortgageCalculator!$L$7,start_rate+MortgageCalculator!$L$10*ROUNDUP((A758-MortgageCalculator!$L$6*periods_per_year)/MortgageCalculator!$L$9,0)),MAX(MortgageCalculator!$L$8,start_rate+MortgageCalculator!$L$10*ROUNDUP((A758-MortgageCalculator!$L$6*periods_per_year)/MortgageCalculator!$L$9,0)))),start_rate))</f>
        <v/>
      </c>
      <c r="D758" s="51" t="str">
        <f t="shared" si="68"/>
        <v/>
      </c>
      <c r="E758" s="51" t="str">
        <f t="shared" si="69"/>
        <v/>
      </c>
      <c r="F758" s="51" t="str">
        <f t="shared" si="70"/>
        <v/>
      </c>
      <c r="G758" s="51" t="str">
        <f t="shared" si="71"/>
        <v/>
      </c>
    </row>
    <row r="759" spans="1:7" x14ac:dyDescent="0.2">
      <c r="A759" s="48" t="str">
        <f t="shared" si="66"/>
        <v/>
      </c>
      <c r="B759" s="49" t="str">
        <f t="shared" si="67"/>
        <v/>
      </c>
      <c r="C759" s="50" t="str">
        <f>IF(A759="","",IF(variable,IF(A759&lt;MortgageCalculator!$L$6*periods_per_year,start_rate,IF(MortgageCalculator!$L$10&gt;=0,MIN(MortgageCalculator!$L$7,start_rate+MortgageCalculator!$L$10*ROUNDUP((A759-MortgageCalculator!$L$6*periods_per_year)/MortgageCalculator!$L$9,0)),MAX(MortgageCalculator!$L$8,start_rate+MortgageCalculator!$L$10*ROUNDUP((A759-MortgageCalculator!$L$6*periods_per_year)/MortgageCalculator!$L$9,0)))),start_rate))</f>
        <v/>
      </c>
      <c r="D759" s="51" t="str">
        <f t="shared" si="68"/>
        <v/>
      </c>
      <c r="E759" s="51" t="str">
        <f t="shared" si="69"/>
        <v/>
      </c>
      <c r="F759" s="51" t="str">
        <f t="shared" si="70"/>
        <v/>
      </c>
      <c r="G759" s="51" t="str">
        <f t="shared" si="71"/>
        <v/>
      </c>
    </row>
    <row r="760" spans="1:7" x14ac:dyDescent="0.2">
      <c r="A760" s="48" t="str">
        <f t="shared" si="66"/>
        <v/>
      </c>
      <c r="B760" s="49" t="str">
        <f t="shared" si="67"/>
        <v/>
      </c>
      <c r="C760" s="50" t="str">
        <f>IF(A760="","",IF(variable,IF(A760&lt;MortgageCalculator!$L$6*periods_per_year,start_rate,IF(MortgageCalculator!$L$10&gt;=0,MIN(MortgageCalculator!$L$7,start_rate+MortgageCalculator!$L$10*ROUNDUP((A760-MortgageCalculator!$L$6*periods_per_year)/MortgageCalculator!$L$9,0)),MAX(MortgageCalculator!$L$8,start_rate+MortgageCalculator!$L$10*ROUNDUP((A760-MortgageCalculator!$L$6*periods_per_year)/MortgageCalculator!$L$9,0)))),start_rate))</f>
        <v/>
      </c>
      <c r="D760" s="51" t="str">
        <f t="shared" si="68"/>
        <v/>
      </c>
      <c r="E760" s="51" t="str">
        <f t="shared" si="69"/>
        <v/>
      </c>
      <c r="F760" s="51" t="str">
        <f t="shared" si="70"/>
        <v/>
      </c>
      <c r="G760" s="51" t="str">
        <f t="shared" si="71"/>
        <v/>
      </c>
    </row>
    <row r="761" spans="1:7" x14ac:dyDescent="0.2">
      <c r="A761" s="48" t="str">
        <f t="shared" si="66"/>
        <v/>
      </c>
      <c r="B761" s="49" t="str">
        <f t="shared" si="67"/>
        <v/>
      </c>
      <c r="C761" s="50" t="str">
        <f>IF(A761="","",IF(variable,IF(A761&lt;MortgageCalculator!$L$6*periods_per_year,start_rate,IF(MortgageCalculator!$L$10&gt;=0,MIN(MortgageCalculator!$L$7,start_rate+MortgageCalculator!$L$10*ROUNDUP((A761-MortgageCalculator!$L$6*periods_per_year)/MortgageCalculator!$L$9,0)),MAX(MortgageCalculator!$L$8,start_rate+MortgageCalculator!$L$10*ROUNDUP((A761-MortgageCalculator!$L$6*periods_per_year)/MortgageCalculator!$L$9,0)))),start_rate))</f>
        <v/>
      </c>
      <c r="D761" s="51" t="str">
        <f t="shared" si="68"/>
        <v/>
      </c>
      <c r="E761" s="51" t="str">
        <f t="shared" si="69"/>
        <v/>
      </c>
      <c r="F761" s="51" t="str">
        <f t="shared" si="70"/>
        <v/>
      </c>
      <c r="G761" s="51" t="str">
        <f t="shared" si="71"/>
        <v/>
      </c>
    </row>
    <row r="762" spans="1:7" x14ac:dyDescent="0.2">
      <c r="A762" s="48" t="str">
        <f t="shared" si="66"/>
        <v/>
      </c>
      <c r="B762" s="49" t="str">
        <f t="shared" si="67"/>
        <v/>
      </c>
      <c r="C762" s="50" t="str">
        <f>IF(A762="","",IF(variable,IF(A762&lt;MortgageCalculator!$L$6*periods_per_year,start_rate,IF(MortgageCalculator!$L$10&gt;=0,MIN(MortgageCalculator!$L$7,start_rate+MortgageCalculator!$L$10*ROUNDUP((A762-MortgageCalculator!$L$6*periods_per_year)/MortgageCalculator!$L$9,0)),MAX(MortgageCalculator!$L$8,start_rate+MortgageCalculator!$L$10*ROUNDUP((A762-MortgageCalculator!$L$6*periods_per_year)/MortgageCalculator!$L$9,0)))),start_rate))</f>
        <v/>
      </c>
      <c r="D762" s="51" t="str">
        <f t="shared" si="68"/>
        <v/>
      </c>
      <c r="E762" s="51" t="str">
        <f t="shared" si="69"/>
        <v/>
      </c>
      <c r="F762" s="51" t="str">
        <f t="shared" si="70"/>
        <v/>
      </c>
      <c r="G762" s="51" t="str">
        <f t="shared" si="71"/>
        <v/>
      </c>
    </row>
    <row r="763" spans="1:7" x14ac:dyDescent="0.2">
      <c r="A763" s="48" t="str">
        <f t="shared" si="66"/>
        <v/>
      </c>
      <c r="B763" s="49" t="str">
        <f t="shared" si="67"/>
        <v/>
      </c>
      <c r="C763" s="50" t="str">
        <f>IF(A763="","",IF(variable,IF(A763&lt;MortgageCalculator!$L$6*periods_per_year,start_rate,IF(MortgageCalculator!$L$10&gt;=0,MIN(MortgageCalculator!$L$7,start_rate+MortgageCalculator!$L$10*ROUNDUP((A763-MortgageCalculator!$L$6*periods_per_year)/MortgageCalculator!$L$9,0)),MAX(MortgageCalculator!$L$8,start_rate+MortgageCalculator!$L$10*ROUNDUP((A763-MortgageCalculator!$L$6*periods_per_year)/MortgageCalculator!$L$9,0)))),start_rate))</f>
        <v/>
      </c>
      <c r="D763" s="51" t="str">
        <f t="shared" si="68"/>
        <v/>
      </c>
      <c r="E763" s="51" t="str">
        <f t="shared" si="69"/>
        <v/>
      </c>
      <c r="F763" s="51" t="str">
        <f t="shared" si="70"/>
        <v/>
      </c>
      <c r="G763" s="51" t="str">
        <f t="shared" si="71"/>
        <v/>
      </c>
    </row>
    <row r="764" spans="1:7" x14ac:dyDescent="0.2">
      <c r="A764" s="48" t="str">
        <f t="shared" si="66"/>
        <v/>
      </c>
      <c r="B764" s="49" t="str">
        <f t="shared" si="67"/>
        <v/>
      </c>
      <c r="C764" s="50" t="str">
        <f>IF(A764="","",IF(variable,IF(A764&lt;MortgageCalculator!$L$6*periods_per_year,start_rate,IF(MortgageCalculator!$L$10&gt;=0,MIN(MortgageCalculator!$L$7,start_rate+MortgageCalculator!$L$10*ROUNDUP((A764-MortgageCalculator!$L$6*periods_per_year)/MortgageCalculator!$L$9,0)),MAX(MortgageCalculator!$L$8,start_rate+MortgageCalculator!$L$10*ROUNDUP((A764-MortgageCalculator!$L$6*periods_per_year)/MortgageCalculator!$L$9,0)))),start_rate))</f>
        <v/>
      </c>
      <c r="D764" s="51" t="str">
        <f t="shared" si="68"/>
        <v/>
      </c>
      <c r="E764" s="51" t="str">
        <f t="shared" si="69"/>
        <v/>
      </c>
      <c r="F764" s="51" t="str">
        <f t="shared" si="70"/>
        <v/>
      </c>
      <c r="G764" s="51" t="str">
        <f t="shared" si="71"/>
        <v/>
      </c>
    </row>
    <row r="765" spans="1:7" x14ac:dyDescent="0.2">
      <c r="A765" s="48" t="str">
        <f t="shared" si="66"/>
        <v/>
      </c>
      <c r="B765" s="49" t="str">
        <f t="shared" si="67"/>
        <v/>
      </c>
      <c r="C765" s="50" t="str">
        <f>IF(A765="","",IF(variable,IF(A765&lt;MortgageCalculator!$L$6*periods_per_year,start_rate,IF(MortgageCalculator!$L$10&gt;=0,MIN(MortgageCalculator!$L$7,start_rate+MortgageCalculator!$L$10*ROUNDUP((A765-MortgageCalculator!$L$6*periods_per_year)/MortgageCalculator!$L$9,0)),MAX(MortgageCalculator!$L$8,start_rate+MortgageCalculator!$L$10*ROUNDUP((A765-MortgageCalculator!$L$6*periods_per_year)/MortgageCalculator!$L$9,0)))),start_rate))</f>
        <v/>
      </c>
      <c r="D765" s="51" t="str">
        <f t="shared" si="68"/>
        <v/>
      </c>
      <c r="E765" s="51" t="str">
        <f t="shared" si="69"/>
        <v/>
      </c>
      <c r="F765" s="51" t="str">
        <f t="shared" si="70"/>
        <v/>
      </c>
      <c r="G765" s="51" t="str">
        <f t="shared" si="71"/>
        <v/>
      </c>
    </row>
    <row r="766" spans="1:7" x14ac:dyDescent="0.2">
      <c r="A766" s="48" t="str">
        <f t="shared" si="66"/>
        <v/>
      </c>
      <c r="B766" s="49" t="str">
        <f t="shared" si="67"/>
        <v/>
      </c>
      <c r="C766" s="50" t="str">
        <f>IF(A766="","",IF(variable,IF(A766&lt;MortgageCalculator!$L$6*periods_per_year,start_rate,IF(MortgageCalculator!$L$10&gt;=0,MIN(MortgageCalculator!$L$7,start_rate+MortgageCalculator!$L$10*ROUNDUP((A766-MortgageCalculator!$L$6*periods_per_year)/MortgageCalculator!$L$9,0)),MAX(MortgageCalculator!$L$8,start_rate+MortgageCalculator!$L$10*ROUNDUP((A766-MortgageCalculator!$L$6*periods_per_year)/MortgageCalculator!$L$9,0)))),start_rate))</f>
        <v/>
      </c>
      <c r="D766" s="51" t="str">
        <f t="shared" si="68"/>
        <v/>
      </c>
      <c r="E766" s="51" t="str">
        <f t="shared" si="69"/>
        <v/>
      </c>
      <c r="F766" s="51" t="str">
        <f t="shared" si="70"/>
        <v/>
      </c>
      <c r="G766" s="51" t="str">
        <f t="shared" si="71"/>
        <v/>
      </c>
    </row>
    <row r="767" spans="1:7" x14ac:dyDescent="0.2">
      <c r="A767" s="48" t="str">
        <f t="shared" si="66"/>
        <v/>
      </c>
      <c r="B767" s="49" t="str">
        <f t="shared" si="67"/>
        <v/>
      </c>
      <c r="C767" s="50" t="str">
        <f>IF(A767="","",IF(variable,IF(A767&lt;MortgageCalculator!$L$6*periods_per_year,start_rate,IF(MortgageCalculator!$L$10&gt;=0,MIN(MortgageCalculator!$L$7,start_rate+MortgageCalculator!$L$10*ROUNDUP((A767-MortgageCalculator!$L$6*periods_per_year)/MortgageCalculator!$L$9,0)),MAX(MortgageCalculator!$L$8,start_rate+MortgageCalculator!$L$10*ROUNDUP((A767-MortgageCalculator!$L$6*periods_per_year)/MortgageCalculator!$L$9,0)))),start_rate))</f>
        <v/>
      </c>
      <c r="D767" s="51" t="str">
        <f t="shared" si="68"/>
        <v/>
      </c>
      <c r="E767" s="51" t="str">
        <f t="shared" si="69"/>
        <v/>
      </c>
      <c r="F767" s="51" t="str">
        <f t="shared" si="70"/>
        <v/>
      </c>
      <c r="G767" s="51" t="str">
        <f t="shared" si="71"/>
        <v/>
      </c>
    </row>
    <row r="768" spans="1:7" x14ac:dyDescent="0.2">
      <c r="A768" s="48" t="str">
        <f t="shared" si="66"/>
        <v/>
      </c>
      <c r="B768" s="49" t="str">
        <f t="shared" si="67"/>
        <v/>
      </c>
      <c r="C768" s="50" t="str">
        <f>IF(A768="","",IF(variable,IF(A768&lt;MortgageCalculator!$L$6*periods_per_year,start_rate,IF(MortgageCalculator!$L$10&gt;=0,MIN(MortgageCalculator!$L$7,start_rate+MortgageCalculator!$L$10*ROUNDUP((A768-MortgageCalculator!$L$6*periods_per_year)/MortgageCalculator!$L$9,0)),MAX(MortgageCalculator!$L$8,start_rate+MortgageCalculator!$L$10*ROUNDUP((A768-MortgageCalculator!$L$6*periods_per_year)/MortgageCalculator!$L$9,0)))),start_rate))</f>
        <v/>
      </c>
      <c r="D768" s="51" t="str">
        <f t="shared" si="68"/>
        <v/>
      </c>
      <c r="E768" s="51" t="str">
        <f t="shared" si="69"/>
        <v/>
      </c>
      <c r="F768" s="51" t="str">
        <f t="shared" si="70"/>
        <v/>
      </c>
      <c r="G768" s="51" t="str">
        <f t="shared" si="71"/>
        <v/>
      </c>
    </row>
    <row r="769" spans="1:7" x14ac:dyDescent="0.2">
      <c r="A769" s="48" t="str">
        <f t="shared" si="66"/>
        <v/>
      </c>
      <c r="B769" s="49" t="str">
        <f t="shared" si="67"/>
        <v/>
      </c>
      <c r="C769" s="50" t="str">
        <f>IF(A769="","",IF(variable,IF(A769&lt;MortgageCalculator!$L$6*periods_per_year,start_rate,IF(MortgageCalculator!$L$10&gt;=0,MIN(MortgageCalculator!$L$7,start_rate+MortgageCalculator!$L$10*ROUNDUP((A769-MortgageCalculator!$L$6*periods_per_year)/MortgageCalculator!$L$9,0)),MAX(MortgageCalculator!$L$8,start_rate+MortgageCalculator!$L$10*ROUNDUP((A769-MortgageCalculator!$L$6*periods_per_year)/MortgageCalculator!$L$9,0)))),start_rate))</f>
        <v/>
      </c>
      <c r="D769" s="51" t="str">
        <f t="shared" si="68"/>
        <v/>
      </c>
      <c r="E769" s="51" t="str">
        <f t="shared" si="69"/>
        <v/>
      </c>
      <c r="F769" s="51" t="str">
        <f t="shared" si="70"/>
        <v/>
      </c>
      <c r="G769" s="51" t="str">
        <f t="shared" si="71"/>
        <v/>
      </c>
    </row>
    <row r="770" spans="1:7" x14ac:dyDescent="0.2">
      <c r="A770" s="48" t="str">
        <f t="shared" si="66"/>
        <v/>
      </c>
      <c r="B770" s="49" t="str">
        <f t="shared" si="67"/>
        <v/>
      </c>
      <c r="C770" s="50" t="str">
        <f>IF(A770="","",IF(variable,IF(A770&lt;MortgageCalculator!$L$6*periods_per_year,start_rate,IF(MortgageCalculator!$L$10&gt;=0,MIN(MortgageCalculator!$L$7,start_rate+MortgageCalculator!$L$10*ROUNDUP((A770-MortgageCalculator!$L$6*periods_per_year)/MortgageCalculator!$L$9,0)),MAX(MortgageCalculator!$L$8,start_rate+MortgageCalculator!$L$10*ROUNDUP((A770-MortgageCalculator!$L$6*periods_per_year)/MortgageCalculator!$L$9,0)))),start_rate))</f>
        <v/>
      </c>
      <c r="D770" s="51" t="str">
        <f t="shared" si="68"/>
        <v/>
      </c>
      <c r="E770" s="51" t="str">
        <f t="shared" si="69"/>
        <v/>
      </c>
      <c r="F770" s="51" t="str">
        <f t="shared" si="70"/>
        <v/>
      </c>
      <c r="G770" s="51" t="str">
        <f t="shared" si="71"/>
        <v/>
      </c>
    </row>
    <row r="771" spans="1:7" x14ac:dyDescent="0.2">
      <c r="A771" s="48" t="str">
        <f t="shared" si="66"/>
        <v/>
      </c>
      <c r="B771" s="49" t="str">
        <f t="shared" si="67"/>
        <v/>
      </c>
      <c r="C771" s="50" t="str">
        <f>IF(A771="","",IF(variable,IF(A771&lt;MortgageCalculator!$L$6*periods_per_year,start_rate,IF(MortgageCalculator!$L$10&gt;=0,MIN(MortgageCalculator!$L$7,start_rate+MortgageCalculator!$L$10*ROUNDUP((A771-MortgageCalculator!$L$6*periods_per_year)/MortgageCalculator!$L$9,0)),MAX(MortgageCalculator!$L$8,start_rate+MortgageCalculator!$L$10*ROUNDUP((A771-MortgageCalculator!$L$6*periods_per_year)/MortgageCalculator!$L$9,0)))),start_rate))</f>
        <v/>
      </c>
      <c r="D771" s="51" t="str">
        <f t="shared" si="68"/>
        <v/>
      </c>
      <c r="E771" s="51" t="str">
        <f t="shared" si="69"/>
        <v/>
      </c>
      <c r="F771" s="51" t="str">
        <f t="shared" si="70"/>
        <v/>
      </c>
      <c r="G771" s="51" t="str">
        <f t="shared" si="71"/>
        <v/>
      </c>
    </row>
    <row r="772" spans="1:7" x14ac:dyDescent="0.2">
      <c r="A772" s="48" t="str">
        <f t="shared" ref="A772:A835" si="72">IF(G771="","",IF(OR(A771&gt;=nper,ROUND(G771,2)&lt;=0),"",A771+1))</f>
        <v/>
      </c>
      <c r="B772" s="49" t="str">
        <f t="shared" ref="B772:B835" si="73">IF(A772="","",IF(OR(periods_per_year=26,periods_per_year=52),IF(periods_per_year=26,IF(A772=1,fpdate,B771+14),IF(periods_per_year=52,IF(A772=1,fpdate,B771+7),"n/a")),IF(periods_per_year=24,DATE(YEAR(fpdate),MONTH(fpdate)+(A772-1)/2+IF(AND(DAY(fpdate)&gt;=15,MOD(A772,2)=0),1,0),IF(MOD(A772,2)=0,IF(DAY(fpdate)&gt;=15,DAY(fpdate)-14,DAY(fpdate)+14),DAY(fpdate))),IF(DAY(DATE(YEAR(fpdate),MONTH(fpdate)+A772-1,DAY(fpdate)))&lt;&gt;DAY(fpdate),DATE(YEAR(fpdate),MONTH(fpdate)+A772,0),DATE(YEAR(fpdate),MONTH(fpdate)+A772-1,DAY(fpdate))))))</f>
        <v/>
      </c>
      <c r="C772" s="50" t="str">
        <f>IF(A772="","",IF(variable,IF(A772&lt;MortgageCalculator!$L$6*periods_per_year,start_rate,IF(MortgageCalculator!$L$10&gt;=0,MIN(MortgageCalculator!$L$7,start_rate+MortgageCalculator!$L$10*ROUNDUP((A772-MortgageCalculator!$L$6*periods_per_year)/MortgageCalculator!$L$9,0)),MAX(MortgageCalculator!$L$8,start_rate+MortgageCalculator!$L$10*ROUNDUP((A772-MortgageCalculator!$L$6*periods_per_year)/MortgageCalculator!$L$9,0)))),start_rate))</f>
        <v/>
      </c>
      <c r="D772" s="51" t="str">
        <f t="shared" ref="D772:D835" si="74">IF(A772="","",ROUND((((1+C772/CP)^(CP/periods_per_year))-1)*G771,2))</f>
        <v/>
      </c>
      <c r="E772" s="51" t="str">
        <f t="shared" ref="E772:E835" si="75">IF(A772="","",IF(A772=nper,G771+D772,MIN(G771+D772,IF(C772=C771,E771,ROUND(-PMT(((1+C772/CP)^(CP/periods_per_year))-1,nper-A772+1,G771),2)))))</f>
        <v/>
      </c>
      <c r="F772" s="51" t="str">
        <f t="shared" ref="F772:F835" si="76">IF(A772="","",E772-D772)</f>
        <v/>
      </c>
      <c r="G772" s="51" t="str">
        <f t="shared" ref="G772:G835" si="77">IF(A772="","",G771-F772)</f>
        <v/>
      </c>
    </row>
    <row r="773" spans="1:7" x14ac:dyDescent="0.2">
      <c r="A773" s="48" t="str">
        <f t="shared" si="72"/>
        <v/>
      </c>
      <c r="B773" s="49" t="str">
        <f t="shared" si="73"/>
        <v/>
      </c>
      <c r="C773" s="50" t="str">
        <f>IF(A773="","",IF(variable,IF(A773&lt;MortgageCalculator!$L$6*periods_per_year,start_rate,IF(MortgageCalculator!$L$10&gt;=0,MIN(MortgageCalculator!$L$7,start_rate+MortgageCalculator!$L$10*ROUNDUP((A773-MortgageCalculator!$L$6*periods_per_year)/MortgageCalculator!$L$9,0)),MAX(MortgageCalculator!$L$8,start_rate+MortgageCalculator!$L$10*ROUNDUP((A773-MortgageCalculator!$L$6*periods_per_year)/MortgageCalculator!$L$9,0)))),start_rate))</f>
        <v/>
      </c>
      <c r="D773" s="51" t="str">
        <f t="shared" si="74"/>
        <v/>
      </c>
      <c r="E773" s="51" t="str">
        <f t="shared" si="75"/>
        <v/>
      </c>
      <c r="F773" s="51" t="str">
        <f t="shared" si="76"/>
        <v/>
      </c>
      <c r="G773" s="51" t="str">
        <f t="shared" si="77"/>
        <v/>
      </c>
    </row>
    <row r="774" spans="1:7" x14ac:dyDescent="0.2">
      <c r="A774" s="48" t="str">
        <f t="shared" si="72"/>
        <v/>
      </c>
      <c r="B774" s="49" t="str">
        <f t="shared" si="73"/>
        <v/>
      </c>
      <c r="C774" s="50" t="str">
        <f>IF(A774="","",IF(variable,IF(A774&lt;MortgageCalculator!$L$6*periods_per_year,start_rate,IF(MortgageCalculator!$L$10&gt;=0,MIN(MortgageCalculator!$L$7,start_rate+MortgageCalculator!$L$10*ROUNDUP((A774-MortgageCalculator!$L$6*periods_per_year)/MortgageCalculator!$L$9,0)),MAX(MortgageCalculator!$L$8,start_rate+MortgageCalculator!$L$10*ROUNDUP((A774-MortgageCalculator!$L$6*periods_per_year)/MortgageCalculator!$L$9,0)))),start_rate))</f>
        <v/>
      </c>
      <c r="D774" s="51" t="str">
        <f t="shared" si="74"/>
        <v/>
      </c>
      <c r="E774" s="51" t="str">
        <f t="shared" si="75"/>
        <v/>
      </c>
      <c r="F774" s="51" t="str">
        <f t="shared" si="76"/>
        <v/>
      </c>
      <c r="G774" s="51" t="str">
        <f t="shared" si="77"/>
        <v/>
      </c>
    </row>
    <row r="775" spans="1:7" x14ac:dyDescent="0.2">
      <c r="A775" s="48" t="str">
        <f t="shared" si="72"/>
        <v/>
      </c>
      <c r="B775" s="49" t="str">
        <f t="shared" si="73"/>
        <v/>
      </c>
      <c r="C775" s="50" t="str">
        <f>IF(A775="","",IF(variable,IF(A775&lt;MortgageCalculator!$L$6*periods_per_year,start_rate,IF(MortgageCalculator!$L$10&gt;=0,MIN(MortgageCalculator!$L$7,start_rate+MortgageCalculator!$L$10*ROUNDUP((A775-MortgageCalculator!$L$6*periods_per_year)/MortgageCalculator!$L$9,0)),MAX(MortgageCalculator!$L$8,start_rate+MortgageCalculator!$L$10*ROUNDUP((A775-MortgageCalculator!$L$6*periods_per_year)/MortgageCalculator!$L$9,0)))),start_rate))</f>
        <v/>
      </c>
      <c r="D775" s="51" t="str">
        <f t="shared" si="74"/>
        <v/>
      </c>
      <c r="E775" s="51" t="str">
        <f t="shared" si="75"/>
        <v/>
      </c>
      <c r="F775" s="51" t="str">
        <f t="shared" si="76"/>
        <v/>
      </c>
      <c r="G775" s="51" t="str">
        <f t="shared" si="77"/>
        <v/>
      </c>
    </row>
    <row r="776" spans="1:7" x14ac:dyDescent="0.2">
      <c r="A776" s="48" t="str">
        <f t="shared" si="72"/>
        <v/>
      </c>
      <c r="B776" s="49" t="str">
        <f t="shared" si="73"/>
        <v/>
      </c>
      <c r="C776" s="50" t="str">
        <f>IF(A776="","",IF(variable,IF(A776&lt;MortgageCalculator!$L$6*periods_per_year,start_rate,IF(MortgageCalculator!$L$10&gt;=0,MIN(MortgageCalculator!$L$7,start_rate+MortgageCalculator!$L$10*ROUNDUP((A776-MortgageCalculator!$L$6*periods_per_year)/MortgageCalculator!$L$9,0)),MAX(MortgageCalculator!$L$8,start_rate+MortgageCalculator!$L$10*ROUNDUP((A776-MortgageCalculator!$L$6*periods_per_year)/MortgageCalculator!$L$9,0)))),start_rate))</f>
        <v/>
      </c>
      <c r="D776" s="51" t="str">
        <f t="shared" si="74"/>
        <v/>
      </c>
      <c r="E776" s="51" t="str">
        <f t="shared" si="75"/>
        <v/>
      </c>
      <c r="F776" s="51" t="str">
        <f t="shared" si="76"/>
        <v/>
      </c>
      <c r="G776" s="51" t="str">
        <f t="shared" si="77"/>
        <v/>
      </c>
    </row>
    <row r="777" spans="1:7" x14ac:dyDescent="0.2">
      <c r="A777" s="48" t="str">
        <f t="shared" si="72"/>
        <v/>
      </c>
      <c r="B777" s="49" t="str">
        <f t="shared" si="73"/>
        <v/>
      </c>
      <c r="C777" s="50" t="str">
        <f>IF(A777="","",IF(variable,IF(A777&lt;MortgageCalculator!$L$6*periods_per_year,start_rate,IF(MortgageCalculator!$L$10&gt;=0,MIN(MortgageCalculator!$L$7,start_rate+MortgageCalculator!$L$10*ROUNDUP((A777-MortgageCalculator!$L$6*periods_per_year)/MortgageCalculator!$L$9,0)),MAX(MortgageCalculator!$L$8,start_rate+MortgageCalculator!$L$10*ROUNDUP((A777-MortgageCalculator!$L$6*periods_per_year)/MortgageCalculator!$L$9,0)))),start_rate))</f>
        <v/>
      </c>
      <c r="D777" s="51" t="str">
        <f t="shared" si="74"/>
        <v/>
      </c>
      <c r="E777" s="51" t="str">
        <f t="shared" si="75"/>
        <v/>
      </c>
      <c r="F777" s="51" t="str">
        <f t="shared" si="76"/>
        <v/>
      </c>
      <c r="G777" s="51" t="str">
        <f t="shared" si="77"/>
        <v/>
      </c>
    </row>
    <row r="778" spans="1:7" x14ac:dyDescent="0.2">
      <c r="A778" s="48" t="str">
        <f t="shared" si="72"/>
        <v/>
      </c>
      <c r="B778" s="49" t="str">
        <f t="shared" si="73"/>
        <v/>
      </c>
      <c r="C778" s="50" t="str">
        <f>IF(A778="","",IF(variable,IF(A778&lt;MortgageCalculator!$L$6*periods_per_year,start_rate,IF(MortgageCalculator!$L$10&gt;=0,MIN(MortgageCalculator!$L$7,start_rate+MortgageCalculator!$L$10*ROUNDUP((A778-MortgageCalculator!$L$6*periods_per_year)/MortgageCalculator!$L$9,0)),MAX(MortgageCalculator!$L$8,start_rate+MortgageCalculator!$L$10*ROUNDUP((A778-MortgageCalculator!$L$6*periods_per_year)/MortgageCalculator!$L$9,0)))),start_rate))</f>
        <v/>
      </c>
      <c r="D778" s="51" t="str">
        <f t="shared" si="74"/>
        <v/>
      </c>
      <c r="E778" s="51" t="str">
        <f t="shared" si="75"/>
        <v/>
      </c>
      <c r="F778" s="51" t="str">
        <f t="shared" si="76"/>
        <v/>
      </c>
      <c r="G778" s="51" t="str">
        <f t="shared" si="77"/>
        <v/>
      </c>
    </row>
    <row r="779" spans="1:7" x14ac:dyDescent="0.2">
      <c r="A779" s="48" t="str">
        <f t="shared" si="72"/>
        <v/>
      </c>
      <c r="B779" s="49" t="str">
        <f t="shared" si="73"/>
        <v/>
      </c>
      <c r="C779" s="50" t="str">
        <f>IF(A779="","",IF(variable,IF(A779&lt;MortgageCalculator!$L$6*periods_per_year,start_rate,IF(MortgageCalculator!$L$10&gt;=0,MIN(MortgageCalculator!$L$7,start_rate+MortgageCalculator!$L$10*ROUNDUP((A779-MortgageCalculator!$L$6*periods_per_year)/MortgageCalculator!$L$9,0)),MAX(MortgageCalculator!$L$8,start_rate+MortgageCalculator!$L$10*ROUNDUP((A779-MortgageCalculator!$L$6*periods_per_year)/MortgageCalculator!$L$9,0)))),start_rate))</f>
        <v/>
      </c>
      <c r="D779" s="51" t="str">
        <f t="shared" si="74"/>
        <v/>
      </c>
      <c r="E779" s="51" t="str">
        <f t="shared" si="75"/>
        <v/>
      </c>
      <c r="F779" s="51" t="str">
        <f t="shared" si="76"/>
        <v/>
      </c>
      <c r="G779" s="51" t="str">
        <f t="shared" si="77"/>
        <v/>
      </c>
    </row>
    <row r="780" spans="1:7" x14ac:dyDescent="0.2">
      <c r="A780" s="48" t="str">
        <f t="shared" si="72"/>
        <v/>
      </c>
      <c r="B780" s="49" t="str">
        <f t="shared" si="73"/>
        <v/>
      </c>
      <c r="C780" s="50" t="str">
        <f>IF(A780="","",IF(variable,IF(A780&lt;MortgageCalculator!$L$6*periods_per_year,start_rate,IF(MortgageCalculator!$L$10&gt;=0,MIN(MortgageCalculator!$L$7,start_rate+MortgageCalculator!$L$10*ROUNDUP((A780-MortgageCalculator!$L$6*periods_per_year)/MortgageCalculator!$L$9,0)),MAX(MortgageCalculator!$L$8,start_rate+MortgageCalculator!$L$10*ROUNDUP((A780-MortgageCalculator!$L$6*periods_per_year)/MortgageCalculator!$L$9,0)))),start_rate))</f>
        <v/>
      </c>
      <c r="D780" s="51" t="str">
        <f t="shared" si="74"/>
        <v/>
      </c>
      <c r="E780" s="51" t="str">
        <f t="shared" si="75"/>
        <v/>
      </c>
      <c r="F780" s="51" t="str">
        <f t="shared" si="76"/>
        <v/>
      </c>
      <c r="G780" s="51" t="str">
        <f t="shared" si="77"/>
        <v/>
      </c>
    </row>
    <row r="781" spans="1:7" x14ac:dyDescent="0.2">
      <c r="A781" s="48" t="str">
        <f t="shared" si="72"/>
        <v/>
      </c>
      <c r="B781" s="49" t="str">
        <f t="shared" si="73"/>
        <v/>
      </c>
      <c r="C781" s="50" t="str">
        <f>IF(A781="","",IF(variable,IF(A781&lt;MortgageCalculator!$L$6*periods_per_year,start_rate,IF(MortgageCalculator!$L$10&gt;=0,MIN(MortgageCalculator!$L$7,start_rate+MortgageCalculator!$L$10*ROUNDUP((A781-MortgageCalculator!$L$6*periods_per_year)/MortgageCalculator!$L$9,0)),MAX(MortgageCalculator!$L$8,start_rate+MortgageCalculator!$L$10*ROUNDUP((A781-MortgageCalculator!$L$6*periods_per_year)/MortgageCalculator!$L$9,0)))),start_rate))</f>
        <v/>
      </c>
      <c r="D781" s="51" t="str">
        <f t="shared" si="74"/>
        <v/>
      </c>
      <c r="E781" s="51" t="str">
        <f t="shared" si="75"/>
        <v/>
      </c>
      <c r="F781" s="51" t="str">
        <f t="shared" si="76"/>
        <v/>
      </c>
      <c r="G781" s="51" t="str">
        <f t="shared" si="77"/>
        <v/>
      </c>
    </row>
    <row r="782" spans="1:7" x14ac:dyDescent="0.2">
      <c r="A782" s="48" t="str">
        <f t="shared" si="72"/>
        <v/>
      </c>
      <c r="B782" s="49" t="str">
        <f t="shared" si="73"/>
        <v/>
      </c>
      <c r="C782" s="50" t="str">
        <f>IF(A782="","",IF(variable,IF(A782&lt;MortgageCalculator!$L$6*periods_per_year,start_rate,IF(MortgageCalculator!$L$10&gt;=0,MIN(MortgageCalculator!$L$7,start_rate+MortgageCalculator!$L$10*ROUNDUP((A782-MortgageCalculator!$L$6*periods_per_year)/MortgageCalculator!$L$9,0)),MAX(MortgageCalculator!$L$8,start_rate+MortgageCalculator!$L$10*ROUNDUP((A782-MortgageCalculator!$L$6*periods_per_year)/MortgageCalculator!$L$9,0)))),start_rate))</f>
        <v/>
      </c>
      <c r="D782" s="51" t="str">
        <f t="shared" si="74"/>
        <v/>
      </c>
      <c r="E782" s="51" t="str">
        <f t="shared" si="75"/>
        <v/>
      </c>
      <c r="F782" s="51" t="str">
        <f t="shared" si="76"/>
        <v/>
      </c>
      <c r="G782" s="51" t="str">
        <f t="shared" si="77"/>
        <v/>
      </c>
    </row>
    <row r="783" spans="1:7" x14ac:dyDescent="0.2">
      <c r="A783" s="48" t="str">
        <f t="shared" si="72"/>
        <v/>
      </c>
      <c r="B783" s="49" t="str">
        <f t="shared" si="73"/>
        <v/>
      </c>
      <c r="C783" s="50" t="str">
        <f>IF(A783="","",IF(variable,IF(A783&lt;MortgageCalculator!$L$6*periods_per_year,start_rate,IF(MortgageCalculator!$L$10&gt;=0,MIN(MortgageCalculator!$L$7,start_rate+MortgageCalculator!$L$10*ROUNDUP((A783-MortgageCalculator!$L$6*periods_per_year)/MortgageCalculator!$L$9,0)),MAX(MortgageCalculator!$L$8,start_rate+MortgageCalculator!$L$10*ROUNDUP((A783-MortgageCalculator!$L$6*periods_per_year)/MortgageCalculator!$L$9,0)))),start_rate))</f>
        <v/>
      </c>
      <c r="D783" s="51" t="str">
        <f t="shared" si="74"/>
        <v/>
      </c>
      <c r="E783" s="51" t="str">
        <f t="shared" si="75"/>
        <v/>
      </c>
      <c r="F783" s="51" t="str">
        <f t="shared" si="76"/>
        <v/>
      </c>
      <c r="G783" s="51" t="str">
        <f t="shared" si="77"/>
        <v/>
      </c>
    </row>
    <row r="784" spans="1:7" x14ac:dyDescent="0.2">
      <c r="A784" s="48" t="str">
        <f t="shared" si="72"/>
        <v/>
      </c>
      <c r="B784" s="49" t="str">
        <f t="shared" si="73"/>
        <v/>
      </c>
      <c r="C784" s="50" t="str">
        <f>IF(A784="","",IF(variable,IF(A784&lt;MortgageCalculator!$L$6*periods_per_year,start_rate,IF(MortgageCalculator!$L$10&gt;=0,MIN(MortgageCalculator!$L$7,start_rate+MortgageCalculator!$L$10*ROUNDUP((A784-MortgageCalculator!$L$6*periods_per_year)/MortgageCalculator!$L$9,0)),MAX(MortgageCalculator!$L$8,start_rate+MortgageCalculator!$L$10*ROUNDUP((A784-MortgageCalculator!$L$6*periods_per_year)/MortgageCalculator!$L$9,0)))),start_rate))</f>
        <v/>
      </c>
      <c r="D784" s="51" t="str">
        <f t="shared" si="74"/>
        <v/>
      </c>
      <c r="E784" s="51" t="str">
        <f t="shared" si="75"/>
        <v/>
      </c>
      <c r="F784" s="51" t="str">
        <f t="shared" si="76"/>
        <v/>
      </c>
      <c r="G784" s="51" t="str">
        <f t="shared" si="77"/>
        <v/>
      </c>
    </row>
    <row r="785" spans="1:7" x14ac:dyDescent="0.2">
      <c r="A785" s="48" t="str">
        <f t="shared" si="72"/>
        <v/>
      </c>
      <c r="B785" s="49" t="str">
        <f t="shared" si="73"/>
        <v/>
      </c>
      <c r="C785" s="50" t="str">
        <f>IF(A785="","",IF(variable,IF(A785&lt;MortgageCalculator!$L$6*periods_per_year,start_rate,IF(MortgageCalculator!$L$10&gt;=0,MIN(MortgageCalculator!$L$7,start_rate+MortgageCalculator!$L$10*ROUNDUP((A785-MortgageCalculator!$L$6*periods_per_year)/MortgageCalculator!$L$9,0)),MAX(MortgageCalculator!$L$8,start_rate+MortgageCalculator!$L$10*ROUNDUP((A785-MortgageCalculator!$L$6*periods_per_year)/MortgageCalculator!$L$9,0)))),start_rate))</f>
        <v/>
      </c>
      <c r="D785" s="51" t="str">
        <f t="shared" si="74"/>
        <v/>
      </c>
      <c r="E785" s="51" t="str">
        <f t="shared" si="75"/>
        <v/>
      </c>
      <c r="F785" s="51" t="str">
        <f t="shared" si="76"/>
        <v/>
      </c>
      <c r="G785" s="51" t="str">
        <f t="shared" si="77"/>
        <v/>
      </c>
    </row>
    <row r="786" spans="1:7" x14ac:dyDescent="0.2">
      <c r="A786" s="48" t="str">
        <f t="shared" si="72"/>
        <v/>
      </c>
      <c r="B786" s="49" t="str">
        <f t="shared" si="73"/>
        <v/>
      </c>
      <c r="C786" s="50" t="str">
        <f>IF(A786="","",IF(variable,IF(A786&lt;MortgageCalculator!$L$6*periods_per_year,start_rate,IF(MortgageCalculator!$L$10&gt;=0,MIN(MortgageCalculator!$L$7,start_rate+MortgageCalculator!$L$10*ROUNDUP((A786-MortgageCalculator!$L$6*periods_per_year)/MortgageCalculator!$L$9,0)),MAX(MortgageCalculator!$L$8,start_rate+MortgageCalculator!$L$10*ROUNDUP((A786-MortgageCalculator!$L$6*periods_per_year)/MortgageCalculator!$L$9,0)))),start_rate))</f>
        <v/>
      </c>
      <c r="D786" s="51" t="str">
        <f t="shared" si="74"/>
        <v/>
      </c>
      <c r="E786" s="51" t="str">
        <f t="shared" si="75"/>
        <v/>
      </c>
      <c r="F786" s="51" t="str">
        <f t="shared" si="76"/>
        <v/>
      </c>
      <c r="G786" s="51" t="str">
        <f t="shared" si="77"/>
        <v/>
      </c>
    </row>
    <row r="787" spans="1:7" x14ac:dyDescent="0.2">
      <c r="A787" s="48" t="str">
        <f t="shared" si="72"/>
        <v/>
      </c>
      <c r="B787" s="49" t="str">
        <f t="shared" si="73"/>
        <v/>
      </c>
      <c r="C787" s="50" t="str">
        <f>IF(A787="","",IF(variable,IF(A787&lt;MortgageCalculator!$L$6*periods_per_year,start_rate,IF(MortgageCalculator!$L$10&gt;=0,MIN(MortgageCalculator!$L$7,start_rate+MortgageCalculator!$L$10*ROUNDUP((A787-MortgageCalculator!$L$6*periods_per_year)/MortgageCalculator!$L$9,0)),MAX(MortgageCalculator!$L$8,start_rate+MortgageCalculator!$L$10*ROUNDUP((A787-MortgageCalculator!$L$6*periods_per_year)/MortgageCalculator!$L$9,0)))),start_rate))</f>
        <v/>
      </c>
      <c r="D787" s="51" t="str">
        <f t="shared" si="74"/>
        <v/>
      </c>
      <c r="E787" s="51" t="str">
        <f t="shared" si="75"/>
        <v/>
      </c>
      <c r="F787" s="51" t="str">
        <f t="shared" si="76"/>
        <v/>
      </c>
      <c r="G787" s="51" t="str">
        <f t="shared" si="77"/>
        <v/>
      </c>
    </row>
    <row r="788" spans="1:7" x14ac:dyDescent="0.2">
      <c r="A788" s="48" t="str">
        <f t="shared" si="72"/>
        <v/>
      </c>
      <c r="B788" s="49" t="str">
        <f t="shared" si="73"/>
        <v/>
      </c>
      <c r="C788" s="50" t="str">
        <f>IF(A788="","",IF(variable,IF(A788&lt;MortgageCalculator!$L$6*periods_per_year,start_rate,IF(MortgageCalculator!$L$10&gt;=0,MIN(MortgageCalculator!$L$7,start_rate+MortgageCalculator!$L$10*ROUNDUP((A788-MortgageCalculator!$L$6*periods_per_year)/MortgageCalculator!$L$9,0)),MAX(MortgageCalculator!$L$8,start_rate+MortgageCalculator!$L$10*ROUNDUP((A788-MortgageCalculator!$L$6*periods_per_year)/MortgageCalculator!$L$9,0)))),start_rate))</f>
        <v/>
      </c>
      <c r="D788" s="51" t="str">
        <f t="shared" si="74"/>
        <v/>
      </c>
      <c r="E788" s="51" t="str">
        <f t="shared" si="75"/>
        <v/>
      </c>
      <c r="F788" s="51" t="str">
        <f t="shared" si="76"/>
        <v/>
      </c>
      <c r="G788" s="51" t="str">
        <f t="shared" si="77"/>
        <v/>
      </c>
    </row>
    <row r="789" spans="1:7" x14ac:dyDescent="0.2">
      <c r="A789" s="48" t="str">
        <f t="shared" si="72"/>
        <v/>
      </c>
      <c r="B789" s="49" t="str">
        <f t="shared" si="73"/>
        <v/>
      </c>
      <c r="C789" s="50" t="str">
        <f>IF(A789="","",IF(variable,IF(A789&lt;MortgageCalculator!$L$6*periods_per_year,start_rate,IF(MortgageCalculator!$L$10&gt;=0,MIN(MortgageCalculator!$L$7,start_rate+MortgageCalculator!$L$10*ROUNDUP((A789-MortgageCalculator!$L$6*periods_per_year)/MortgageCalculator!$L$9,0)),MAX(MortgageCalculator!$L$8,start_rate+MortgageCalculator!$L$10*ROUNDUP((A789-MortgageCalculator!$L$6*periods_per_year)/MortgageCalculator!$L$9,0)))),start_rate))</f>
        <v/>
      </c>
      <c r="D789" s="51" t="str">
        <f t="shared" si="74"/>
        <v/>
      </c>
      <c r="E789" s="51" t="str">
        <f t="shared" si="75"/>
        <v/>
      </c>
      <c r="F789" s="51" t="str">
        <f t="shared" si="76"/>
        <v/>
      </c>
      <c r="G789" s="51" t="str">
        <f t="shared" si="77"/>
        <v/>
      </c>
    </row>
    <row r="790" spans="1:7" x14ac:dyDescent="0.2">
      <c r="A790" s="48" t="str">
        <f t="shared" si="72"/>
        <v/>
      </c>
      <c r="B790" s="49" t="str">
        <f t="shared" si="73"/>
        <v/>
      </c>
      <c r="C790" s="50" t="str">
        <f>IF(A790="","",IF(variable,IF(A790&lt;MortgageCalculator!$L$6*periods_per_year,start_rate,IF(MortgageCalculator!$L$10&gt;=0,MIN(MortgageCalculator!$L$7,start_rate+MortgageCalculator!$L$10*ROUNDUP((A790-MortgageCalculator!$L$6*periods_per_year)/MortgageCalculator!$L$9,0)),MAX(MortgageCalculator!$L$8,start_rate+MortgageCalculator!$L$10*ROUNDUP((A790-MortgageCalculator!$L$6*periods_per_year)/MortgageCalculator!$L$9,0)))),start_rate))</f>
        <v/>
      </c>
      <c r="D790" s="51" t="str">
        <f t="shared" si="74"/>
        <v/>
      </c>
      <c r="E790" s="51" t="str">
        <f t="shared" si="75"/>
        <v/>
      </c>
      <c r="F790" s="51" t="str">
        <f t="shared" si="76"/>
        <v/>
      </c>
      <c r="G790" s="51" t="str">
        <f t="shared" si="77"/>
        <v/>
      </c>
    </row>
    <row r="791" spans="1:7" x14ac:dyDescent="0.2">
      <c r="A791" s="48" t="str">
        <f t="shared" si="72"/>
        <v/>
      </c>
      <c r="B791" s="49" t="str">
        <f t="shared" si="73"/>
        <v/>
      </c>
      <c r="C791" s="50" t="str">
        <f>IF(A791="","",IF(variable,IF(A791&lt;MortgageCalculator!$L$6*periods_per_year,start_rate,IF(MortgageCalculator!$L$10&gt;=0,MIN(MortgageCalculator!$L$7,start_rate+MortgageCalculator!$L$10*ROUNDUP((A791-MortgageCalculator!$L$6*periods_per_year)/MortgageCalculator!$L$9,0)),MAX(MortgageCalculator!$L$8,start_rate+MortgageCalculator!$L$10*ROUNDUP((A791-MortgageCalculator!$L$6*periods_per_year)/MortgageCalculator!$L$9,0)))),start_rate))</f>
        <v/>
      </c>
      <c r="D791" s="51" t="str">
        <f t="shared" si="74"/>
        <v/>
      </c>
      <c r="E791" s="51" t="str">
        <f t="shared" si="75"/>
        <v/>
      </c>
      <c r="F791" s="51" t="str">
        <f t="shared" si="76"/>
        <v/>
      </c>
      <c r="G791" s="51" t="str">
        <f t="shared" si="77"/>
        <v/>
      </c>
    </row>
    <row r="792" spans="1:7" x14ac:dyDescent="0.2">
      <c r="A792" s="48" t="str">
        <f t="shared" si="72"/>
        <v/>
      </c>
      <c r="B792" s="49" t="str">
        <f t="shared" si="73"/>
        <v/>
      </c>
      <c r="C792" s="50" t="str">
        <f>IF(A792="","",IF(variable,IF(A792&lt;MortgageCalculator!$L$6*periods_per_year,start_rate,IF(MortgageCalculator!$L$10&gt;=0,MIN(MortgageCalculator!$L$7,start_rate+MortgageCalculator!$L$10*ROUNDUP((A792-MortgageCalculator!$L$6*periods_per_year)/MortgageCalculator!$L$9,0)),MAX(MortgageCalculator!$L$8,start_rate+MortgageCalculator!$L$10*ROUNDUP((A792-MortgageCalculator!$L$6*periods_per_year)/MortgageCalculator!$L$9,0)))),start_rate))</f>
        <v/>
      </c>
      <c r="D792" s="51" t="str">
        <f t="shared" si="74"/>
        <v/>
      </c>
      <c r="E792" s="51" t="str">
        <f t="shared" si="75"/>
        <v/>
      </c>
      <c r="F792" s="51" t="str">
        <f t="shared" si="76"/>
        <v/>
      </c>
      <c r="G792" s="51" t="str">
        <f t="shared" si="77"/>
        <v/>
      </c>
    </row>
    <row r="793" spans="1:7" x14ac:dyDescent="0.2">
      <c r="A793" s="48" t="str">
        <f t="shared" si="72"/>
        <v/>
      </c>
      <c r="B793" s="49" t="str">
        <f t="shared" si="73"/>
        <v/>
      </c>
      <c r="C793" s="50" t="str">
        <f>IF(A793="","",IF(variable,IF(A793&lt;MortgageCalculator!$L$6*periods_per_year,start_rate,IF(MortgageCalculator!$L$10&gt;=0,MIN(MortgageCalculator!$L$7,start_rate+MortgageCalculator!$L$10*ROUNDUP((A793-MortgageCalculator!$L$6*periods_per_year)/MortgageCalculator!$L$9,0)),MAX(MortgageCalculator!$L$8,start_rate+MortgageCalculator!$L$10*ROUNDUP((A793-MortgageCalculator!$L$6*periods_per_year)/MortgageCalculator!$L$9,0)))),start_rate))</f>
        <v/>
      </c>
      <c r="D793" s="51" t="str">
        <f t="shared" si="74"/>
        <v/>
      </c>
      <c r="E793" s="51" t="str">
        <f t="shared" si="75"/>
        <v/>
      </c>
      <c r="F793" s="51" t="str">
        <f t="shared" si="76"/>
        <v/>
      </c>
      <c r="G793" s="51" t="str">
        <f t="shared" si="77"/>
        <v/>
      </c>
    </row>
    <row r="794" spans="1:7" x14ac:dyDescent="0.2">
      <c r="A794" s="48" t="str">
        <f t="shared" si="72"/>
        <v/>
      </c>
      <c r="B794" s="49" t="str">
        <f t="shared" si="73"/>
        <v/>
      </c>
      <c r="C794" s="50" t="str">
        <f>IF(A794="","",IF(variable,IF(A794&lt;MortgageCalculator!$L$6*periods_per_year,start_rate,IF(MortgageCalculator!$L$10&gt;=0,MIN(MortgageCalculator!$L$7,start_rate+MortgageCalculator!$L$10*ROUNDUP((A794-MortgageCalculator!$L$6*periods_per_year)/MortgageCalculator!$L$9,0)),MAX(MortgageCalculator!$L$8,start_rate+MortgageCalculator!$L$10*ROUNDUP((A794-MortgageCalculator!$L$6*periods_per_year)/MortgageCalculator!$L$9,0)))),start_rate))</f>
        <v/>
      </c>
      <c r="D794" s="51" t="str">
        <f t="shared" si="74"/>
        <v/>
      </c>
      <c r="E794" s="51" t="str">
        <f t="shared" si="75"/>
        <v/>
      </c>
      <c r="F794" s="51" t="str">
        <f t="shared" si="76"/>
        <v/>
      </c>
      <c r="G794" s="51" t="str">
        <f t="shared" si="77"/>
        <v/>
      </c>
    </row>
    <row r="795" spans="1:7" x14ac:dyDescent="0.2">
      <c r="A795" s="48" t="str">
        <f t="shared" si="72"/>
        <v/>
      </c>
      <c r="B795" s="49" t="str">
        <f t="shared" si="73"/>
        <v/>
      </c>
      <c r="C795" s="50" t="str">
        <f>IF(A795="","",IF(variable,IF(A795&lt;MortgageCalculator!$L$6*periods_per_year,start_rate,IF(MortgageCalculator!$L$10&gt;=0,MIN(MortgageCalculator!$L$7,start_rate+MortgageCalculator!$L$10*ROUNDUP((A795-MortgageCalculator!$L$6*periods_per_year)/MortgageCalculator!$L$9,0)),MAX(MortgageCalculator!$L$8,start_rate+MortgageCalculator!$L$10*ROUNDUP((A795-MortgageCalculator!$L$6*periods_per_year)/MortgageCalculator!$L$9,0)))),start_rate))</f>
        <v/>
      </c>
      <c r="D795" s="51" t="str">
        <f t="shared" si="74"/>
        <v/>
      </c>
      <c r="E795" s="51" t="str">
        <f t="shared" si="75"/>
        <v/>
      </c>
      <c r="F795" s="51" t="str">
        <f t="shared" si="76"/>
        <v/>
      </c>
      <c r="G795" s="51" t="str">
        <f t="shared" si="77"/>
        <v/>
      </c>
    </row>
    <row r="796" spans="1:7" x14ac:dyDescent="0.2">
      <c r="A796" s="48" t="str">
        <f t="shared" si="72"/>
        <v/>
      </c>
      <c r="B796" s="49" t="str">
        <f t="shared" si="73"/>
        <v/>
      </c>
      <c r="C796" s="50" t="str">
        <f>IF(A796="","",IF(variable,IF(A796&lt;MortgageCalculator!$L$6*periods_per_year,start_rate,IF(MortgageCalculator!$L$10&gt;=0,MIN(MortgageCalculator!$L$7,start_rate+MortgageCalculator!$L$10*ROUNDUP((A796-MortgageCalculator!$L$6*periods_per_year)/MortgageCalculator!$L$9,0)),MAX(MortgageCalculator!$L$8,start_rate+MortgageCalculator!$L$10*ROUNDUP((A796-MortgageCalculator!$L$6*periods_per_year)/MortgageCalculator!$L$9,0)))),start_rate))</f>
        <v/>
      </c>
      <c r="D796" s="51" t="str">
        <f t="shared" si="74"/>
        <v/>
      </c>
      <c r="E796" s="51" t="str">
        <f t="shared" si="75"/>
        <v/>
      </c>
      <c r="F796" s="51" t="str">
        <f t="shared" si="76"/>
        <v/>
      </c>
      <c r="G796" s="51" t="str">
        <f t="shared" si="77"/>
        <v/>
      </c>
    </row>
    <row r="797" spans="1:7" x14ac:dyDescent="0.2">
      <c r="A797" s="48" t="str">
        <f t="shared" si="72"/>
        <v/>
      </c>
      <c r="B797" s="49" t="str">
        <f t="shared" si="73"/>
        <v/>
      </c>
      <c r="C797" s="50" t="str">
        <f>IF(A797="","",IF(variable,IF(A797&lt;MortgageCalculator!$L$6*periods_per_year,start_rate,IF(MortgageCalculator!$L$10&gt;=0,MIN(MortgageCalculator!$L$7,start_rate+MortgageCalculator!$L$10*ROUNDUP((A797-MortgageCalculator!$L$6*periods_per_year)/MortgageCalculator!$L$9,0)),MAX(MortgageCalculator!$L$8,start_rate+MortgageCalculator!$L$10*ROUNDUP((A797-MortgageCalculator!$L$6*periods_per_year)/MortgageCalculator!$L$9,0)))),start_rate))</f>
        <v/>
      </c>
      <c r="D797" s="51" t="str">
        <f t="shared" si="74"/>
        <v/>
      </c>
      <c r="E797" s="51" t="str">
        <f t="shared" si="75"/>
        <v/>
      </c>
      <c r="F797" s="51" t="str">
        <f t="shared" si="76"/>
        <v/>
      </c>
      <c r="G797" s="51" t="str">
        <f t="shared" si="77"/>
        <v/>
      </c>
    </row>
    <row r="798" spans="1:7" x14ac:dyDescent="0.2">
      <c r="A798" s="48" t="str">
        <f t="shared" si="72"/>
        <v/>
      </c>
      <c r="B798" s="49" t="str">
        <f t="shared" si="73"/>
        <v/>
      </c>
      <c r="C798" s="50" t="str">
        <f>IF(A798="","",IF(variable,IF(A798&lt;MortgageCalculator!$L$6*periods_per_year,start_rate,IF(MortgageCalculator!$L$10&gt;=0,MIN(MortgageCalculator!$L$7,start_rate+MortgageCalculator!$L$10*ROUNDUP((A798-MortgageCalculator!$L$6*periods_per_year)/MortgageCalculator!$L$9,0)),MAX(MortgageCalculator!$L$8,start_rate+MortgageCalculator!$L$10*ROUNDUP((A798-MortgageCalculator!$L$6*periods_per_year)/MortgageCalculator!$L$9,0)))),start_rate))</f>
        <v/>
      </c>
      <c r="D798" s="51" t="str">
        <f t="shared" si="74"/>
        <v/>
      </c>
      <c r="E798" s="51" t="str">
        <f t="shared" si="75"/>
        <v/>
      </c>
      <c r="F798" s="51" t="str">
        <f t="shared" si="76"/>
        <v/>
      </c>
      <c r="G798" s="51" t="str">
        <f t="shared" si="77"/>
        <v/>
      </c>
    </row>
    <row r="799" spans="1:7" x14ac:dyDescent="0.2">
      <c r="A799" s="48" t="str">
        <f t="shared" si="72"/>
        <v/>
      </c>
      <c r="B799" s="49" t="str">
        <f t="shared" si="73"/>
        <v/>
      </c>
      <c r="C799" s="50" t="str">
        <f>IF(A799="","",IF(variable,IF(A799&lt;MortgageCalculator!$L$6*periods_per_year,start_rate,IF(MortgageCalculator!$L$10&gt;=0,MIN(MortgageCalculator!$L$7,start_rate+MortgageCalculator!$L$10*ROUNDUP((A799-MortgageCalculator!$L$6*periods_per_year)/MortgageCalculator!$L$9,0)),MAX(MortgageCalculator!$L$8,start_rate+MortgageCalculator!$L$10*ROUNDUP((A799-MortgageCalculator!$L$6*periods_per_year)/MortgageCalculator!$L$9,0)))),start_rate))</f>
        <v/>
      </c>
      <c r="D799" s="51" t="str">
        <f t="shared" si="74"/>
        <v/>
      </c>
      <c r="E799" s="51" t="str">
        <f t="shared" si="75"/>
        <v/>
      </c>
      <c r="F799" s="51" t="str">
        <f t="shared" si="76"/>
        <v/>
      </c>
      <c r="G799" s="51" t="str">
        <f t="shared" si="77"/>
        <v/>
      </c>
    </row>
    <row r="800" spans="1:7" x14ac:dyDescent="0.2">
      <c r="A800" s="48" t="str">
        <f t="shared" si="72"/>
        <v/>
      </c>
      <c r="B800" s="49" t="str">
        <f t="shared" si="73"/>
        <v/>
      </c>
      <c r="C800" s="50" t="str">
        <f>IF(A800="","",IF(variable,IF(A800&lt;MortgageCalculator!$L$6*periods_per_year,start_rate,IF(MortgageCalculator!$L$10&gt;=0,MIN(MortgageCalculator!$L$7,start_rate+MortgageCalculator!$L$10*ROUNDUP((A800-MortgageCalculator!$L$6*periods_per_year)/MortgageCalculator!$L$9,0)),MAX(MortgageCalculator!$L$8,start_rate+MortgageCalculator!$L$10*ROUNDUP((A800-MortgageCalculator!$L$6*periods_per_year)/MortgageCalculator!$L$9,0)))),start_rate))</f>
        <v/>
      </c>
      <c r="D800" s="51" t="str">
        <f t="shared" si="74"/>
        <v/>
      </c>
      <c r="E800" s="51" t="str">
        <f t="shared" si="75"/>
        <v/>
      </c>
      <c r="F800" s="51" t="str">
        <f t="shared" si="76"/>
        <v/>
      </c>
      <c r="G800" s="51" t="str">
        <f t="shared" si="77"/>
        <v/>
      </c>
    </row>
    <row r="801" spans="1:7" x14ac:dyDescent="0.2">
      <c r="A801" s="48" t="str">
        <f t="shared" si="72"/>
        <v/>
      </c>
      <c r="B801" s="49" t="str">
        <f t="shared" si="73"/>
        <v/>
      </c>
      <c r="C801" s="50" t="str">
        <f>IF(A801="","",IF(variable,IF(A801&lt;MortgageCalculator!$L$6*periods_per_year,start_rate,IF(MortgageCalculator!$L$10&gt;=0,MIN(MortgageCalculator!$L$7,start_rate+MortgageCalculator!$L$10*ROUNDUP((A801-MortgageCalculator!$L$6*periods_per_year)/MortgageCalculator!$L$9,0)),MAX(MortgageCalculator!$L$8,start_rate+MortgageCalculator!$L$10*ROUNDUP((A801-MortgageCalculator!$L$6*periods_per_year)/MortgageCalculator!$L$9,0)))),start_rate))</f>
        <v/>
      </c>
      <c r="D801" s="51" t="str">
        <f t="shared" si="74"/>
        <v/>
      </c>
      <c r="E801" s="51" t="str">
        <f t="shared" si="75"/>
        <v/>
      </c>
      <c r="F801" s="51" t="str">
        <f t="shared" si="76"/>
        <v/>
      </c>
      <c r="G801" s="51" t="str">
        <f t="shared" si="77"/>
        <v/>
      </c>
    </row>
    <row r="802" spans="1:7" x14ac:dyDescent="0.2">
      <c r="A802" s="48" t="str">
        <f t="shared" si="72"/>
        <v/>
      </c>
      <c r="B802" s="49" t="str">
        <f t="shared" si="73"/>
        <v/>
      </c>
      <c r="C802" s="50" t="str">
        <f>IF(A802="","",IF(variable,IF(A802&lt;MortgageCalculator!$L$6*periods_per_year,start_rate,IF(MortgageCalculator!$L$10&gt;=0,MIN(MortgageCalculator!$L$7,start_rate+MortgageCalculator!$L$10*ROUNDUP((A802-MortgageCalculator!$L$6*periods_per_year)/MortgageCalculator!$L$9,0)),MAX(MortgageCalculator!$L$8,start_rate+MortgageCalculator!$L$10*ROUNDUP((A802-MortgageCalculator!$L$6*periods_per_year)/MortgageCalculator!$L$9,0)))),start_rate))</f>
        <v/>
      </c>
      <c r="D802" s="51" t="str">
        <f t="shared" si="74"/>
        <v/>
      </c>
      <c r="E802" s="51" t="str">
        <f t="shared" si="75"/>
        <v/>
      </c>
      <c r="F802" s="51" t="str">
        <f t="shared" si="76"/>
        <v/>
      </c>
      <c r="G802" s="51" t="str">
        <f t="shared" si="77"/>
        <v/>
      </c>
    </row>
    <row r="803" spans="1:7" x14ac:dyDescent="0.2">
      <c r="A803" s="48" t="str">
        <f t="shared" si="72"/>
        <v/>
      </c>
      <c r="B803" s="49" t="str">
        <f t="shared" si="73"/>
        <v/>
      </c>
      <c r="C803" s="50" t="str">
        <f>IF(A803="","",IF(variable,IF(A803&lt;MortgageCalculator!$L$6*periods_per_year,start_rate,IF(MortgageCalculator!$L$10&gt;=0,MIN(MortgageCalculator!$L$7,start_rate+MortgageCalculator!$L$10*ROUNDUP((A803-MortgageCalculator!$L$6*periods_per_year)/MortgageCalculator!$L$9,0)),MAX(MortgageCalculator!$L$8,start_rate+MortgageCalculator!$L$10*ROUNDUP((A803-MortgageCalculator!$L$6*periods_per_year)/MortgageCalculator!$L$9,0)))),start_rate))</f>
        <v/>
      </c>
      <c r="D803" s="51" t="str">
        <f t="shared" si="74"/>
        <v/>
      </c>
      <c r="E803" s="51" t="str">
        <f t="shared" si="75"/>
        <v/>
      </c>
      <c r="F803" s="51" t="str">
        <f t="shared" si="76"/>
        <v/>
      </c>
      <c r="G803" s="51" t="str">
        <f t="shared" si="77"/>
        <v/>
      </c>
    </row>
    <row r="804" spans="1:7" x14ac:dyDescent="0.2">
      <c r="A804" s="48" t="str">
        <f t="shared" si="72"/>
        <v/>
      </c>
      <c r="B804" s="49" t="str">
        <f t="shared" si="73"/>
        <v/>
      </c>
      <c r="C804" s="50" t="str">
        <f>IF(A804="","",IF(variable,IF(A804&lt;MortgageCalculator!$L$6*periods_per_year,start_rate,IF(MortgageCalculator!$L$10&gt;=0,MIN(MortgageCalculator!$L$7,start_rate+MortgageCalculator!$L$10*ROUNDUP((A804-MortgageCalculator!$L$6*periods_per_year)/MortgageCalculator!$L$9,0)),MAX(MortgageCalculator!$L$8,start_rate+MortgageCalculator!$L$10*ROUNDUP((A804-MortgageCalculator!$L$6*periods_per_year)/MortgageCalculator!$L$9,0)))),start_rate))</f>
        <v/>
      </c>
      <c r="D804" s="51" t="str">
        <f t="shared" si="74"/>
        <v/>
      </c>
      <c r="E804" s="51" t="str">
        <f t="shared" si="75"/>
        <v/>
      </c>
      <c r="F804" s="51" t="str">
        <f t="shared" si="76"/>
        <v/>
      </c>
      <c r="G804" s="51" t="str">
        <f t="shared" si="77"/>
        <v/>
      </c>
    </row>
    <row r="805" spans="1:7" x14ac:dyDescent="0.2">
      <c r="A805" s="48" t="str">
        <f t="shared" si="72"/>
        <v/>
      </c>
      <c r="B805" s="49" t="str">
        <f t="shared" si="73"/>
        <v/>
      </c>
      <c r="C805" s="50" t="str">
        <f>IF(A805="","",IF(variable,IF(A805&lt;MortgageCalculator!$L$6*periods_per_year,start_rate,IF(MortgageCalculator!$L$10&gt;=0,MIN(MortgageCalculator!$L$7,start_rate+MortgageCalculator!$L$10*ROUNDUP((A805-MortgageCalculator!$L$6*periods_per_year)/MortgageCalculator!$L$9,0)),MAX(MortgageCalculator!$L$8,start_rate+MortgageCalculator!$L$10*ROUNDUP((A805-MortgageCalculator!$L$6*periods_per_year)/MortgageCalculator!$L$9,0)))),start_rate))</f>
        <v/>
      </c>
      <c r="D805" s="51" t="str">
        <f t="shared" si="74"/>
        <v/>
      </c>
      <c r="E805" s="51" t="str">
        <f t="shared" si="75"/>
        <v/>
      </c>
      <c r="F805" s="51" t="str">
        <f t="shared" si="76"/>
        <v/>
      </c>
      <c r="G805" s="51" t="str">
        <f t="shared" si="77"/>
        <v/>
      </c>
    </row>
    <row r="806" spans="1:7" x14ac:dyDescent="0.2">
      <c r="A806" s="48" t="str">
        <f t="shared" si="72"/>
        <v/>
      </c>
      <c r="B806" s="49" t="str">
        <f t="shared" si="73"/>
        <v/>
      </c>
      <c r="C806" s="50" t="str">
        <f>IF(A806="","",IF(variable,IF(A806&lt;MortgageCalculator!$L$6*periods_per_year,start_rate,IF(MortgageCalculator!$L$10&gt;=0,MIN(MortgageCalculator!$L$7,start_rate+MortgageCalculator!$L$10*ROUNDUP((A806-MortgageCalculator!$L$6*periods_per_year)/MortgageCalculator!$L$9,0)),MAX(MortgageCalculator!$L$8,start_rate+MortgageCalculator!$L$10*ROUNDUP((A806-MortgageCalculator!$L$6*periods_per_year)/MortgageCalculator!$L$9,0)))),start_rate))</f>
        <v/>
      </c>
      <c r="D806" s="51" t="str">
        <f t="shared" si="74"/>
        <v/>
      </c>
      <c r="E806" s="51" t="str">
        <f t="shared" si="75"/>
        <v/>
      </c>
      <c r="F806" s="51" t="str">
        <f t="shared" si="76"/>
        <v/>
      </c>
      <c r="G806" s="51" t="str">
        <f t="shared" si="77"/>
        <v/>
      </c>
    </row>
    <row r="807" spans="1:7" x14ac:dyDescent="0.2">
      <c r="A807" s="48" t="str">
        <f t="shared" si="72"/>
        <v/>
      </c>
      <c r="B807" s="49" t="str">
        <f t="shared" si="73"/>
        <v/>
      </c>
      <c r="C807" s="50" t="str">
        <f>IF(A807="","",IF(variable,IF(A807&lt;MortgageCalculator!$L$6*periods_per_year,start_rate,IF(MortgageCalculator!$L$10&gt;=0,MIN(MortgageCalculator!$L$7,start_rate+MortgageCalculator!$L$10*ROUNDUP((A807-MortgageCalculator!$L$6*periods_per_year)/MortgageCalculator!$L$9,0)),MAX(MortgageCalculator!$L$8,start_rate+MortgageCalculator!$L$10*ROUNDUP((A807-MortgageCalculator!$L$6*periods_per_year)/MortgageCalculator!$L$9,0)))),start_rate))</f>
        <v/>
      </c>
      <c r="D807" s="51" t="str">
        <f t="shared" si="74"/>
        <v/>
      </c>
      <c r="E807" s="51" t="str">
        <f t="shared" si="75"/>
        <v/>
      </c>
      <c r="F807" s="51" t="str">
        <f t="shared" si="76"/>
        <v/>
      </c>
      <c r="G807" s="51" t="str">
        <f t="shared" si="77"/>
        <v/>
      </c>
    </row>
    <row r="808" spans="1:7" x14ac:dyDescent="0.2">
      <c r="A808" s="48" t="str">
        <f t="shared" si="72"/>
        <v/>
      </c>
      <c r="B808" s="49" t="str">
        <f t="shared" si="73"/>
        <v/>
      </c>
      <c r="C808" s="50" t="str">
        <f>IF(A808="","",IF(variable,IF(A808&lt;MortgageCalculator!$L$6*periods_per_year,start_rate,IF(MortgageCalculator!$L$10&gt;=0,MIN(MortgageCalculator!$L$7,start_rate+MortgageCalculator!$L$10*ROUNDUP((A808-MortgageCalculator!$L$6*periods_per_year)/MortgageCalculator!$L$9,0)),MAX(MortgageCalculator!$L$8,start_rate+MortgageCalculator!$L$10*ROUNDUP((A808-MortgageCalculator!$L$6*periods_per_year)/MortgageCalculator!$L$9,0)))),start_rate))</f>
        <v/>
      </c>
      <c r="D808" s="51" t="str">
        <f t="shared" si="74"/>
        <v/>
      </c>
      <c r="E808" s="51" t="str">
        <f t="shared" si="75"/>
        <v/>
      </c>
      <c r="F808" s="51" t="str">
        <f t="shared" si="76"/>
        <v/>
      </c>
      <c r="G808" s="51" t="str">
        <f t="shared" si="77"/>
        <v/>
      </c>
    </row>
    <row r="809" spans="1:7" x14ac:dyDescent="0.2">
      <c r="A809" s="48" t="str">
        <f t="shared" si="72"/>
        <v/>
      </c>
      <c r="B809" s="49" t="str">
        <f t="shared" si="73"/>
        <v/>
      </c>
      <c r="C809" s="50" t="str">
        <f>IF(A809="","",IF(variable,IF(A809&lt;MortgageCalculator!$L$6*periods_per_year,start_rate,IF(MortgageCalculator!$L$10&gt;=0,MIN(MortgageCalculator!$L$7,start_rate+MortgageCalculator!$L$10*ROUNDUP((A809-MortgageCalculator!$L$6*periods_per_year)/MortgageCalculator!$L$9,0)),MAX(MortgageCalculator!$L$8,start_rate+MortgageCalculator!$L$10*ROUNDUP((A809-MortgageCalculator!$L$6*periods_per_year)/MortgageCalculator!$L$9,0)))),start_rate))</f>
        <v/>
      </c>
      <c r="D809" s="51" t="str">
        <f t="shared" si="74"/>
        <v/>
      </c>
      <c r="E809" s="51" t="str">
        <f t="shared" si="75"/>
        <v/>
      </c>
      <c r="F809" s="51" t="str">
        <f t="shared" si="76"/>
        <v/>
      </c>
      <c r="G809" s="51" t="str">
        <f t="shared" si="77"/>
        <v/>
      </c>
    </row>
    <row r="810" spans="1:7" x14ac:dyDescent="0.2">
      <c r="A810" s="48" t="str">
        <f t="shared" si="72"/>
        <v/>
      </c>
      <c r="B810" s="49" t="str">
        <f t="shared" si="73"/>
        <v/>
      </c>
      <c r="C810" s="50" t="str">
        <f>IF(A810="","",IF(variable,IF(A810&lt;MortgageCalculator!$L$6*periods_per_year,start_rate,IF(MortgageCalculator!$L$10&gt;=0,MIN(MortgageCalculator!$L$7,start_rate+MortgageCalculator!$L$10*ROUNDUP((A810-MortgageCalculator!$L$6*periods_per_year)/MortgageCalculator!$L$9,0)),MAX(MortgageCalculator!$L$8,start_rate+MortgageCalculator!$L$10*ROUNDUP((A810-MortgageCalculator!$L$6*periods_per_year)/MortgageCalculator!$L$9,0)))),start_rate))</f>
        <v/>
      </c>
      <c r="D810" s="51" t="str">
        <f t="shared" si="74"/>
        <v/>
      </c>
      <c r="E810" s="51" t="str">
        <f t="shared" si="75"/>
        <v/>
      </c>
      <c r="F810" s="51" t="str">
        <f t="shared" si="76"/>
        <v/>
      </c>
      <c r="G810" s="51" t="str">
        <f t="shared" si="77"/>
        <v/>
      </c>
    </row>
    <row r="811" spans="1:7" x14ac:dyDescent="0.2">
      <c r="A811" s="48" t="str">
        <f t="shared" si="72"/>
        <v/>
      </c>
      <c r="B811" s="49" t="str">
        <f t="shared" si="73"/>
        <v/>
      </c>
      <c r="C811" s="50" t="str">
        <f>IF(A811="","",IF(variable,IF(A811&lt;MortgageCalculator!$L$6*periods_per_year,start_rate,IF(MortgageCalculator!$L$10&gt;=0,MIN(MortgageCalculator!$L$7,start_rate+MortgageCalculator!$L$10*ROUNDUP((A811-MortgageCalculator!$L$6*periods_per_year)/MortgageCalculator!$L$9,0)),MAX(MortgageCalculator!$L$8,start_rate+MortgageCalculator!$L$10*ROUNDUP((A811-MortgageCalculator!$L$6*periods_per_year)/MortgageCalculator!$L$9,0)))),start_rate))</f>
        <v/>
      </c>
      <c r="D811" s="51" t="str">
        <f t="shared" si="74"/>
        <v/>
      </c>
      <c r="E811" s="51" t="str">
        <f t="shared" si="75"/>
        <v/>
      </c>
      <c r="F811" s="51" t="str">
        <f t="shared" si="76"/>
        <v/>
      </c>
      <c r="G811" s="51" t="str">
        <f t="shared" si="77"/>
        <v/>
      </c>
    </row>
    <row r="812" spans="1:7" x14ac:dyDescent="0.2">
      <c r="A812" s="48" t="str">
        <f t="shared" si="72"/>
        <v/>
      </c>
      <c r="B812" s="49" t="str">
        <f t="shared" si="73"/>
        <v/>
      </c>
      <c r="C812" s="50" t="str">
        <f>IF(A812="","",IF(variable,IF(A812&lt;MortgageCalculator!$L$6*periods_per_year,start_rate,IF(MortgageCalculator!$L$10&gt;=0,MIN(MortgageCalculator!$L$7,start_rate+MortgageCalculator!$L$10*ROUNDUP((A812-MortgageCalculator!$L$6*periods_per_year)/MortgageCalculator!$L$9,0)),MAX(MortgageCalculator!$L$8,start_rate+MortgageCalculator!$L$10*ROUNDUP((A812-MortgageCalculator!$L$6*periods_per_year)/MortgageCalculator!$L$9,0)))),start_rate))</f>
        <v/>
      </c>
      <c r="D812" s="51" t="str">
        <f t="shared" si="74"/>
        <v/>
      </c>
      <c r="E812" s="51" t="str">
        <f t="shared" si="75"/>
        <v/>
      </c>
      <c r="F812" s="51" t="str">
        <f t="shared" si="76"/>
        <v/>
      </c>
      <c r="G812" s="51" t="str">
        <f t="shared" si="77"/>
        <v/>
      </c>
    </row>
    <row r="813" spans="1:7" x14ac:dyDescent="0.2">
      <c r="A813" s="48" t="str">
        <f t="shared" si="72"/>
        <v/>
      </c>
      <c r="B813" s="49" t="str">
        <f t="shared" si="73"/>
        <v/>
      </c>
      <c r="C813" s="50" t="str">
        <f>IF(A813="","",IF(variable,IF(A813&lt;MortgageCalculator!$L$6*periods_per_year,start_rate,IF(MortgageCalculator!$L$10&gt;=0,MIN(MortgageCalculator!$L$7,start_rate+MortgageCalculator!$L$10*ROUNDUP((A813-MortgageCalculator!$L$6*periods_per_year)/MortgageCalculator!$L$9,0)),MAX(MortgageCalculator!$L$8,start_rate+MortgageCalculator!$L$10*ROUNDUP((A813-MortgageCalculator!$L$6*periods_per_year)/MortgageCalculator!$L$9,0)))),start_rate))</f>
        <v/>
      </c>
      <c r="D813" s="51" t="str">
        <f t="shared" si="74"/>
        <v/>
      </c>
      <c r="E813" s="51" t="str">
        <f t="shared" si="75"/>
        <v/>
      </c>
      <c r="F813" s="51" t="str">
        <f t="shared" si="76"/>
        <v/>
      </c>
      <c r="G813" s="51" t="str">
        <f t="shared" si="77"/>
        <v/>
      </c>
    </row>
    <row r="814" spans="1:7" x14ac:dyDescent="0.2">
      <c r="A814" s="48" t="str">
        <f t="shared" si="72"/>
        <v/>
      </c>
      <c r="B814" s="49" t="str">
        <f t="shared" si="73"/>
        <v/>
      </c>
      <c r="C814" s="50" t="str">
        <f>IF(A814="","",IF(variable,IF(A814&lt;MortgageCalculator!$L$6*periods_per_year,start_rate,IF(MortgageCalculator!$L$10&gt;=0,MIN(MortgageCalculator!$L$7,start_rate+MortgageCalculator!$L$10*ROUNDUP((A814-MortgageCalculator!$L$6*periods_per_year)/MortgageCalculator!$L$9,0)),MAX(MortgageCalculator!$L$8,start_rate+MortgageCalculator!$L$10*ROUNDUP((A814-MortgageCalculator!$L$6*periods_per_year)/MortgageCalculator!$L$9,0)))),start_rate))</f>
        <v/>
      </c>
      <c r="D814" s="51" t="str">
        <f t="shared" si="74"/>
        <v/>
      </c>
      <c r="E814" s="51" t="str">
        <f t="shared" si="75"/>
        <v/>
      </c>
      <c r="F814" s="51" t="str">
        <f t="shared" si="76"/>
        <v/>
      </c>
      <c r="G814" s="51" t="str">
        <f t="shared" si="77"/>
        <v/>
      </c>
    </row>
    <row r="815" spans="1:7" x14ac:dyDescent="0.2">
      <c r="A815" s="48" t="str">
        <f t="shared" si="72"/>
        <v/>
      </c>
      <c r="B815" s="49" t="str">
        <f t="shared" si="73"/>
        <v/>
      </c>
      <c r="C815" s="50" t="str">
        <f>IF(A815="","",IF(variable,IF(A815&lt;MortgageCalculator!$L$6*periods_per_year,start_rate,IF(MortgageCalculator!$L$10&gt;=0,MIN(MortgageCalculator!$L$7,start_rate+MortgageCalculator!$L$10*ROUNDUP((A815-MortgageCalculator!$L$6*periods_per_year)/MortgageCalculator!$L$9,0)),MAX(MortgageCalculator!$L$8,start_rate+MortgageCalculator!$L$10*ROUNDUP((A815-MortgageCalculator!$L$6*periods_per_year)/MortgageCalculator!$L$9,0)))),start_rate))</f>
        <v/>
      </c>
      <c r="D815" s="51" t="str">
        <f t="shared" si="74"/>
        <v/>
      </c>
      <c r="E815" s="51" t="str">
        <f t="shared" si="75"/>
        <v/>
      </c>
      <c r="F815" s="51" t="str">
        <f t="shared" si="76"/>
        <v/>
      </c>
      <c r="G815" s="51" t="str">
        <f t="shared" si="77"/>
        <v/>
      </c>
    </row>
    <row r="816" spans="1:7" x14ac:dyDescent="0.2">
      <c r="A816" s="48" t="str">
        <f t="shared" si="72"/>
        <v/>
      </c>
      <c r="B816" s="49" t="str">
        <f t="shared" si="73"/>
        <v/>
      </c>
      <c r="C816" s="50" t="str">
        <f>IF(A816="","",IF(variable,IF(A816&lt;MortgageCalculator!$L$6*periods_per_year,start_rate,IF(MortgageCalculator!$L$10&gt;=0,MIN(MortgageCalculator!$L$7,start_rate+MortgageCalculator!$L$10*ROUNDUP((A816-MortgageCalculator!$L$6*periods_per_year)/MortgageCalculator!$L$9,0)),MAX(MortgageCalculator!$L$8,start_rate+MortgageCalculator!$L$10*ROUNDUP((A816-MortgageCalculator!$L$6*periods_per_year)/MortgageCalculator!$L$9,0)))),start_rate))</f>
        <v/>
      </c>
      <c r="D816" s="51" t="str">
        <f t="shared" si="74"/>
        <v/>
      </c>
      <c r="E816" s="51" t="str">
        <f t="shared" si="75"/>
        <v/>
      </c>
      <c r="F816" s="51" t="str">
        <f t="shared" si="76"/>
        <v/>
      </c>
      <c r="G816" s="51" t="str">
        <f t="shared" si="77"/>
        <v/>
      </c>
    </row>
    <row r="817" spans="1:7" x14ac:dyDescent="0.2">
      <c r="A817" s="48" t="str">
        <f t="shared" si="72"/>
        <v/>
      </c>
      <c r="B817" s="49" t="str">
        <f t="shared" si="73"/>
        <v/>
      </c>
      <c r="C817" s="50" t="str">
        <f>IF(A817="","",IF(variable,IF(A817&lt;MortgageCalculator!$L$6*periods_per_year,start_rate,IF(MortgageCalculator!$L$10&gt;=0,MIN(MortgageCalculator!$L$7,start_rate+MortgageCalculator!$L$10*ROUNDUP((A817-MortgageCalculator!$L$6*periods_per_year)/MortgageCalculator!$L$9,0)),MAX(MortgageCalculator!$L$8,start_rate+MortgageCalculator!$L$10*ROUNDUP((A817-MortgageCalculator!$L$6*periods_per_year)/MortgageCalculator!$L$9,0)))),start_rate))</f>
        <v/>
      </c>
      <c r="D817" s="51" t="str">
        <f t="shared" si="74"/>
        <v/>
      </c>
      <c r="E817" s="51" t="str">
        <f t="shared" si="75"/>
        <v/>
      </c>
      <c r="F817" s="51" t="str">
        <f t="shared" si="76"/>
        <v/>
      </c>
      <c r="G817" s="51" t="str">
        <f t="shared" si="77"/>
        <v/>
      </c>
    </row>
    <row r="818" spans="1:7" x14ac:dyDescent="0.2">
      <c r="A818" s="48" t="str">
        <f t="shared" si="72"/>
        <v/>
      </c>
      <c r="B818" s="49" t="str">
        <f t="shared" si="73"/>
        <v/>
      </c>
      <c r="C818" s="50" t="str">
        <f>IF(A818="","",IF(variable,IF(A818&lt;MortgageCalculator!$L$6*periods_per_year,start_rate,IF(MortgageCalculator!$L$10&gt;=0,MIN(MortgageCalculator!$L$7,start_rate+MortgageCalculator!$L$10*ROUNDUP((A818-MortgageCalculator!$L$6*periods_per_year)/MortgageCalculator!$L$9,0)),MAX(MortgageCalculator!$L$8,start_rate+MortgageCalculator!$L$10*ROUNDUP((A818-MortgageCalculator!$L$6*periods_per_year)/MortgageCalculator!$L$9,0)))),start_rate))</f>
        <v/>
      </c>
      <c r="D818" s="51" t="str">
        <f t="shared" si="74"/>
        <v/>
      </c>
      <c r="E818" s="51" t="str">
        <f t="shared" si="75"/>
        <v/>
      </c>
      <c r="F818" s="51" t="str">
        <f t="shared" si="76"/>
        <v/>
      </c>
      <c r="G818" s="51" t="str">
        <f t="shared" si="77"/>
        <v/>
      </c>
    </row>
    <row r="819" spans="1:7" x14ac:dyDescent="0.2">
      <c r="A819" s="48" t="str">
        <f t="shared" si="72"/>
        <v/>
      </c>
      <c r="B819" s="49" t="str">
        <f t="shared" si="73"/>
        <v/>
      </c>
      <c r="C819" s="50" t="str">
        <f>IF(A819="","",IF(variable,IF(A819&lt;MortgageCalculator!$L$6*periods_per_year,start_rate,IF(MortgageCalculator!$L$10&gt;=0,MIN(MortgageCalculator!$L$7,start_rate+MortgageCalculator!$L$10*ROUNDUP((A819-MortgageCalculator!$L$6*periods_per_year)/MortgageCalculator!$L$9,0)),MAX(MortgageCalculator!$L$8,start_rate+MortgageCalculator!$L$10*ROUNDUP((A819-MortgageCalculator!$L$6*periods_per_year)/MortgageCalculator!$L$9,0)))),start_rate))</f>
        <v/>
      </c>
      <c r="D819" s="51" t="str">
        <f t="shared" si="74"/>
        <v/>
      </c>
      <c r="E819" s="51" t="str">
        <f t="shared" si="75"/>
        <v/>
      </c>
      <c r="F819" s="51" t="str">
        <f t="shared" si="76"/>
        <v/>
      </c>
      <c r="G819" s="51" t="str">
        <f t="shared" si="77"/>
        <v/>
      </c>
    </row>
    <row r="820" spans="1:7" x14ac:dyDescent="0.2">
      <c r="A820" s="48" t="str">
        <f t="shared" si="72"/>
        <v/>
      </c>
      <c r="B820" s="49" t="str">
        <f t="shared" si="73"/>
        <v/>
      </c>
      <c r="C820" s="50" t="str">
        <f>IF(A820="","",IF(variable,IF(A820&lt;MortgageCalculator!$L$6*periods_per_year,start_rate,IF(MortgageCalculator!$L$10&gt;=0,MIN(MortgageCalculator!$L$7,start_rate+MortgageCalculator!$L$10*ROUNDUP((A820-MortgageCalculator!$L$6*periods_per_year)/MortgageCalculator!$L$9,0)),MAX(MortgageCalculator!$L$8,start_rate+MortgageCalculator!$L$10*ROUNDUP((A820-MortgageCalculator!$L$6*periods_per_year)/MortgageCalculator!$L$9,0)))),start_rate))</f>
        <v/>
      </c>
      <c r="D820" s="51" t="str">
        <f t="shared" si="74"/>
        <v/>
      </c>
      <c r="E820" s="51" t="str">
        <f t="shared" si="75"/>
        <v/>
      </c>
      <c r="F820" s="51" t="str">
        <f t="shared" si="76"/>
        <v/>
      </c>
      <c r="G820" s="51" t="str">
        <f t="shared" si="77"/>
        <v/>
      </c>
    </row>
    <row r="821" spans="1:7" x14ac:dyDescent="0.2">
      <c r="A821" s="48" t="str">
        <f t="shared" si="72"/>
        <v/>
      </c>
      <c r="B821" s="49" t="str">
        <f t="shared" si="73"/>
        <v/>
      </c>
      <c r="C821" s="50" t="str">
        <f>IF(A821="","",IF(variable,IF(A821&lt;MortgageCalculator!$L$6*periods_per_year,start_rate,IF(MortgageCalculator!$L$10&gt;=0,MIN(MortgageCalculator!$L$7,start_rate+MortgageCalculator!$L$10*ROUNDUP((A821-MortgageCalculator!$L$6*periods_per_year)/MortgageCalculator!$L$9,0)),MAX(MortgageCalculator!$L$8,start_rate+MortgageCalculator!$L$10*ROUNDUP((A821-MortgageCalculator!$L$6*periods_per_year)/MortgageCalculator!$L$9,0)))),start_rate))</f>
        <v/>
      </c>
      <c r="D821" s="51" t="str">
        <f t="shared" si="74"/>
        <v/>
      </c>
      <c r="E821" s="51" t="str">
        <f t="shared" si="75"/>
        <v/>
      </c>
      <c r="F821" s="51" t="str">
        <f t="shared" si="76"/>
        <v/>
      </c>
      <c r="G821" s="51" t="str">
        <f t="shared" si="77"/>
        <v/>
      </c>
    </row>
    <row r="822" spans="1:7" x14ac:dyDescent="0.2">
      <c r="A822" s="48" t="str">
        <f t="shared" si="72"/>
        <v/>
      </c>
      <c r="B822" s="49" t="str">
        <f t="shared" si="73"/>
        <v/>
      </c>
      <c r="C822" s="50" t="str">
        <f>IF(A822="","",IF(variable,IF(A822&lt;MortgageCalculator!$L$6*periods_per_year,start_rate,IF(MortgageCalculator!$L$10&gt;=0,MIN(MortgageCalculator!$L$7,start_rate+MortgageCalculator!$L$10*ROUNDUP((A822-MortgageCalculator!$L$6*periods_per_year)/MortgageCalculator!$L$9,0)),MAX(MortgageCalculator!$L$8,start_rate+MortgageCalculator!$L$10*ROUNDUP((A822-MortgageCalculator!$L$6*periods_per_year)/MortgageCalculator!$L$9,0)))),start_rate))</f>
        <v/>
      </c>
      <c r="D822" s="51" t="str">
        <f t="shared" si="74"/>
        <v/>
      </c>
      <c r="E822" s="51" t="str">
        <f t="shared" si="75"/>
        <v/>
      </c>
      <c r="F822" s="51" t="str">
        <f t="shared" si="76"/>
        <v/>
      </c>
      <c r="G822" s="51" t="str">
        <f t="shared" si="77"/>
        <v/>
      </c>
    </row>
    <row r="823" spans="1:7" x14ac:dyDescent="0.2">
      <c r="A823" s="48" t="str">
        <f t="shared" si="72"/>
        <v/>
      </c>
      <c r="B823" s="49" t="str">
        <f t="shared" si="73"/>
        <v/>
      </c>
      <c r="C823" s="50" t="str">
        <f>IF(A823="","",IF(variable,IF(A823&lt;MortgageCalculator!$L$6*periods_per_year,start_rate,IF(MortgageCalculator!$L$10&gt;=0,MIN(MortgageCalculator!$L$7,start_rate+MortgageCalculator!$L$10*ROUNDUP((A823-MortgageCalculator!$L$6*periods_per_year)/MortgageCalculator!$L$9,0)),MAX(MortgageCalculator!$L$8,start_rate+MortgageCalculator!$L$10*ROUNDUP((A823-MortgageCalculator!$L$6*periods_per_year)/MortgageCalculator!$L$9,0)))),start_rate))</f>
        <v/>
      </c>
      <c r="D823" s="51" t="str">
        <f t="shared" si="74"/>
        <v/>
      </c>
      <c r="E823" s="51" t="str">
        <f t="shared" si="75"/>
        <v/>
      </c>
      <c r="F823" s="51" t="str">
        <f t="shared" si="76"/>
        <v/>
      </c>
      <c r="G823" s="51" t="str">
        <f t="shared" si="77"/>
        <v/>
      </c>
    </row>
    <row r="824" spans="1:7" x14ac:dyDescent="0.2">
      <c r="A824" s="48" t="str">
        <f t="shared" si="72"/>
        <v/>
      </c>
      <c r="B824" s="49" t="str">
        <f t="shared" si="73"/>
        <v/>
      </c>
      <c r="C824" s="50" t="str">
        <f>IF(A824="","",IF(variable,IF(A824&lt;MortgageCalculator!$L$6*periods_per_year,start_rate,IF(MortgageCalculator!$L$10&gt;=0,MIN(MortgageCalculator!$L$7,start_rate+MortgageCalculator!$L$10*ROUNDUP((A824-MortgageCalculator!$L$6*periods_per_year)/MortgageCalculator!$L$9,0)),MAX(MortgageCalculator!$L$8,start_rate+MortgageCalculator!$L$10*ROUNDUP((A824-MortgageCalculator!$L$6*periods_per_year)/MortgageCalculator!$L$9,0)))),start_rate))</f>
        <v/>
      </c>
      <c r="D824" s="51" t="str">
        <f t="shared" si="74"/>
        <v/>
      </c>
      <c r="E824" s="51" t="str">
        <f t="shared" si="75"/>
        <v/>
      </c>
      <c r="F824" s="51" t="str">
        <f t="shared" si="76"/>
        <v/>
      </c>
      <c r="G824" s="51" t="str">
        <f t="shared" si="77"/>
        <v/>
      </c>
    </row>
    <row r="825" spans="1:7" x14ac:dyDescent="0.2">
      <c r="A825" s="48" t="str">
        <f t="shared" si="72"/>
        <v/>
      </c>
      <c r="B825" s="49" t="str">
        <f t="shared" si="73"/>
        <v/>
      </c>
      <c r="C825" s="50" t="str">
        <f>IF(A825="","",IF(variable,IF(A825&lt;MortgageCalculator!$L$6*periods_per_year,start_rate,IF(MortgageCalculator!$L$10&gt;=0,MIN(MortgageCalculator!$L$7,start_rate+MortgageCalculator!$L$10*ROUNDUP((A825-MortgageCalculator!$L$6*periods_per_year)/MortgageCalculator!$L$9,0)),MAX(MortgageCalculator!$L$8,start_rate+MortgageCalculator!$L$10*ROUNDUP((A825-MortgageCalculator!$L$6*periods_per_year)/MortgageCalculator!$L$9,0)))),start_rate))</f>
        <v/>
      </c>
      <c r="D825" s="51" t="str">
        <f t="shared" si="74"/>
        <v/>
      </c>
      <c r="E825" s="51" t="str">
        <f t="shared" si="75"/>
        <v/>
      </c>
      <c r="F825" s="51" t="str">
        <f t="shared" si="76"/>
        <v/>
      </c>
      <c r="G825" s="51" t="str">
        <f t="shared" si="77"/>
        <v/>
      </c>
    </row>
    <row r="826" spans="1:7" x14ac:dyDescent="0.2">
      <c r="A826" s="48" t="str">
        <f t="shared" si="72"/>
        <v/>
      </c>
      <c r="B826" s="49" t="str">
        <f t="shared" si="73"/>
        <v/>
      </c>
      <c r="C826" s="50" t="str">
        <f>IF(A826="","",IF(variable,IF(A826&lt;MortgageCalculator!$L$6*periods_per_year,start_rate,IF(MortgageCalculator!$L$10&gt;=0,MIN(MortgageCalculator!$L$7,start_rate+MortgageCalculator!$L$10*ROUNDUP((A826-MortgageCalculator!$L$6*periods_per_year)/MortgageCalculator!$L$9,0)),MAX(MortgageCalculator!$L$8,start_rate+MortgageCalculator!$L$10*ROUNDUP((A826-MortgageCalculator!$L$6*periods_per_year)/MortgageCalculator!$L$9,0)))),start_rate))</f>
        <v/>
      </c>
      <c r="D826" s="51" t="str">
        <f t="shared" si="74"/>
        <v/>
      </c>
      <c r="E826" s="51" t="str">
        <f t="shared" si="75"/>
        <v/>
      </c>
      <c r="F826" s="51" t="str">
        <f t="shared" si="76"/>
        <v/>
      </c>
      <c r="G826" s="51" t="str">
        <f t="shared" si="77"/>
        <v/>
      </c>
    </row>
    <row r="827" spans="1:7" x14ac:dyDescent="0.2">
      <c r="A827" s="48" t="str">
        <f t="shared" si="72"/>
        <v/>
      </c>
      <c r="B827" s="49" t="str">
        <f t="shared" si="73"/>
        <v/>
      </c>
      <c r="C827" s="50" t="str">
        <f>IF(A827="","",IF(variable,IF(A827&lt;MortgageCalculator!$L$6*periods_per_year,start_rate,IF(MortgageCalculator!$L$10&gt;=0,MIN(MortgageCalculator!$L$7,start_rate+MortgageCalculator!$L$10*ROUNDUP((A827-MortgageCalculator!$L$6*periods_per_year)/MortgageCalculator!$L$9,0)),MAX(MortgageCalculator!$L$8,start_rate+MortgageCalculator!$L$10*ROUNDUP((A827-MortgageCalculator!$L$6*periods_per_year)/MortgageCalculator!$L$9,0)))),start_rate))</f>
        <v/>
      </c>
      <c r="D827" s="51" t="str">
        <f t="shared" si="74"/>
        <v/>
      </c>
      <c r="E827" s="51" t="str">
        <f t="shared" si="75"/>
        <v/>
      </c>
      <c r="F827" s="51" t="str">
        <f t="shared" si="76"/>
        <v/>
      </c>
      <c r="G827" s="51" t="str">
        <f t="shared" si="77"/>
        <v/>
      </c>
    </row>
    <row r="828" spans="1:7" x14ac:dyDescent="0.2">
      <c r="A828" s="48" t="str">
        <f t="shared" si="72"/>
        <v/>
      </c>
      <c r="B828" s="49" t="str">
        <f t="shared" si="73"/>
        <v/>
      </c>
      <c r="C828" s="50" t="str">
        <f>IF(A828="","",IF(variable,IF(A828&lt;MortgageCalculator!$L$6*periods_per_year,start_rate,IF(MortgageCalculator!$L$10&gt;=0,MIN(MortgageCalculator!$L$7,start_rate+MortgageCalculator!$L$10*ROUNDUP((A828-MortgageCalculator!$L$6*periods_per_year)/MortgageCalculator!$L$9,0)),MAX(MortgageCalculator!$L$8,start_rate+MortgageCalculator!$L$10*ROUNDUP((A828-MortgageCalculator!$L$6*periods_per_year)/MortgageCalculator!$L$9,0)))),start_rate))</f>
        <v/>
      </c>
      <c r="D828" s="51" t="str">
        <f t="shared" si="74"/>
        <v/>
      </c>
      <c r="E828" s="51" t="str">
        <f t="shared" si="75"/>
        <v/>
      </c>
      <c r="F828" s="51" t="str">
        <f t="shared" si="76"/>
        <v/>
      </c>
      <c r="G828" s="51" t="str">
        <f t="shared" si="77"/>
        <v/>
      </c>
    </row>
    <row r="829" spans="1:7" x14ac:dyDescent="0.2">
      <c r="A829" s="48" t="str">
        <f t="shared" si="72"/>
        <v/>
      </c>
      <c r="B829" s="49" t="str">
        <f t="shared" si="73"/>
        <v/>
      </c>
      <c r="C829" s="50" t="str">
        <f>IF(A829="","",IF(variable,IF(A829&lt;MortgageCalculator!$L$6*periods_per_year,start_rate,IF(MortgageCalculator!$L$10&gt;=0,MIN(MortgageCalculator!$L$7,start_rate+MortgageCalculator!$L$10*ROUNDUP((A829-MortgageCalculator!$L$6*periods_per_year)/MortgageCalculator!$L$9,0)),MAX(MortgageCalculator!$L$8,start_rate+MortgageCalculator!$L$10*ROUNDUP((A829-MortgageCalculator!$L$6*periods_per_year)/MortgageCalculator!$L$9,0)))),start_rate))</f>
        <v/>
      </c>
      <c r="D829" s="51" t="str">
        <f t="shared" si="74"/>
        <v/>
      </c>
      <c r="E829" s="51" t="str">
        <f t="shared" si="75"/>
        <v/>
      </c>
      <c r="F829" s="51" t="str">
        <f t="shared" si="76"/>
        <v/>
      </c>
      <c r="G829" s="51" t="str">
        <f t="shared" si="77"/>
        <v/>
      </c>
    </row>
    <row r="830" spans="1:7" x14ac:dyDescent="0.2">
      <c r="A830" s="48" t="str">
        <f t="shared" si="72"/>
        <v/>
      </c>
      <c r="B830" s="49" t="str">
        <f t="shared" si="73"/>
        <v/>
      </c>
      <c r="C830" s="50" t="str">
        <f>IF(A830="","",IF(variable,IF(A830&lt;MortgageCalculator!$L$6*periods_per_year,start_rate,IF(MortgageCalculator!$L$10&gt;=0,MIN(MortgageCalculator!$L$7,start_rate+MortgageCalculator!$L$10*ROUNDUP((A830-MortgageCalculator!$L$6*periods_per_year)/MortgageCalculator!$L$9,0)),MAX(MortgageCalculator!$L$8,start_rate+MortgageCalculator!$L$10*ROUNDUP((A830-MortgageCalculator!$L$6*periods_per_year)/MortgageCalculator!$L$9,0)))),start_rate))</f>
        <v/>
      </c>
      <c r="D830" s="51" t="str">
        <f t="shared" si="74"/>
        <v/>
      </c>
      <c r="E830" s="51" t="str">
        <f t="shared" si="75"/>
        <v/>
      </c>
      <c r="F830" s="51" t="str">
        <f t="shared" si="76"/>
        <v/>
      </c>
      <c r="G830" s="51" t="str">
        <f t="shared" si="77"/>
        <v/>
      </c>
    </row>
    <row r="831" spans="1:7" x14ac:dyDescent="0.2">
      <c r="A831" s="48" t="str">
        <f t="shared" si="72"/>
        <v/>
      </c>
      <c r="B831" s="49" t="str">
        <f t="shared" si="73"/>
        <v/>
      </c>
      <c r="C831" s="50" t="str">
        <f>IF(A831="","",IF(variable,IF(A831&lt;MortgageCalculator!$L$6*periods_per_year,start_rate,IF(MortgageCalculator!$L$10&gt;=0,MIN(MortgageCalculator!$L$7,start_rate+MortgageCalculator!$L$10*ROUNDUP((A831-MortgageCalculator!$L$6*periods_per_year)/MortgageCalculator!$L$9,0)),MAX(MortgageCalculator!$L$8,start_rate+MortgageCalculator!$L$10*ROUNDUP((A831-MortgageCalculator!$L$6*periods_per_year)/MortgageCalculator!$L$9,0)))),start_rate))</f>
        <v/>
      </c>
      <c r="D831" s="51" t="str">
        <f t="shared" si="74"/>
        <v/>
      </c>
      <c r="E831" s="51" t="str">
        <f t="shared" si="75"/>
        <v/>
      </c>
      <c r="F831" s="51" t="str">
        <f t="shared" si="76"/>
        <v/>
      </c>
      <c r="G831" s="51" t="str">
        <f t="shared" si="77"/>
        <v/>
      </c>
    </row>
    <row r="832" spans="1:7" x14ac:dyDescent="0.2">
      <c r="A832" s="48" t="str">
        <f t="shared" si="72"/>
        <v/>
      </c>
      <c r="B832" s="49" t="str">
        <f t="shared" si="73"/>
        <v/>
      </c>
      <c r="C832" s="50" t="str">
        <f>IF(A832="","",IF(variable,IF(A832&lt;MortgageCalculator!$L$6*periods_per_year,start_rate,IF(MortgageCalculator!$L$10&gt;=0,MIN(MortgageCalculator!$L$7,start_rate+MortgageCalculator!$L$10*ROUNDUP((A832-MortgageCalculator!$L$6*periods_per_year)/MortgageCalculator!$L$9,0)),MAX(MortgageCalculator!$L$8,start_rate+MortgageCalculator!$L$10*ROUNDUP((A832-MortgageCalculator!$L$6*periods_per_year)/MortgageCalculator!$L$9,0)))),start_rate))</f>
        <v/>
      </c>
      <c r="D832" s="51" t="str">
        <f t="shared" si="74"/>
        <v/>
      </c>
      <c r="E832" s="51" t="str">
        <f t="shared" si="75"/>
        <v/>
      </c>
      <c r="F832" s="51" t="str">
        <f t="shared" si="76"/>
        <v/>
      </c>
      <c r="G832" s="51" t="str">
        <f t="shared" si="77"/>
        <v/>
      </c>
    </row>
    <row r="833" spans="1:7" x14ac:dyDescent="0.2">
      <c r="A833" s="48" t="str">
        <f t="shared" si="72"/>
        <v/>
      </c>
      <c r="B833" s="49" t="str">
        <f t="shared" si="73"/>
        <v/>
      </c>
      <c r="C833" s="50" t="str">
        <f>IF(A833="","",IF(variable,IF(A833&lt;MortgageCalculator!$L$6*periods_per_year,start_rate,IF(MortgageCalculator!$L$10&gt;=0,MIN(MortgageCalculator!$L$7,start_rate+MortgageCalculator!$L$10*ROUNDUP((A833-MortgageCalculator!$L$6*periods_per_year)/MortgageCalculator!$L$9,0)),MAX(MortgageCalculator!$L$8,start_rate+MortgageCalculator!$L$10*ROUNDUP((A833-MortgageCalculator!$L$6*periods_per_year)/MortgageCalculator!$L$9,0)))),start_rate))</f>
        <v/>
      </c>
      <c r="D833" s="51" t="str">
        <f t="shared" si="74"/>
        <v/>
      </c>
      <c r="E833" s="51" t="str">
        <f t="shared" si="75"/>
        <v/>
      </c>
      <c r="F833" s="51" t="str">
        <f t="shared" si="76"/>
        <v/>
      </c>
      <c r="G833" s="51" t="str">
        <f t="shared" si="77"/>
        <v/>
      </c>
    </row>
    <row r="834" spans="1:7" x14ac:dyDescent="0.2">
      <c r="A834" s="48" t="str">
        <f t="shared" si="72"/>
        <v/>
      </c>
      <c r="B834" s="49" t="str">
        <f t="shared" si="73"/>
        <v/>
      </c>
      <c r="C834" s="50" t="str">
        <f>IF(A834="","",IF(variable,IF(A834&lt;MortgageCalculator!$L$6*periods_per_year,start_rate,IF(MortgageCalculator!$L$10&gt;=0,MIN(MortgageCalculator!$L$7,start_rate+MortgageCalculator!$L$10*ROUNDUP((A834-MortgageCalculator!$L$6*periods_per_year)/MortgageCalculator!$L$9,0)),MAX(MortgageCalculator!$L$8,start_rate+MortgageCalculator!$L$10*ROUNDUP((A834-MortgageCalculator!$L$6*periods_per_year)/MortgageCalculator!$L$9,0)))),start_rate))</f>
        <v/>
      </c>
      <c r="D834" s="51" t="str">
        <f t="shared" si="74"/>
        <v/>
      </c>
      <c r="E834" s="51" t="str">
        <f t="shared" si="75"/>
        <v/>
      </c>
      <c r="F834" s="51" t="str">
        <f t="shared" si="76"/>
        <v/>
      </c>
      <c r="G834" s="51" t="str">
        <f t="shared" si="77"/>
        <v/>
      </c>
    </row>
    <row r="835" spans="1:7" x14ac:dyDescent="0.2">
      <c r="A835" s="48" t="str">
        <f t="shared" si="72"/>
        <v/>
      </c>
      <c r="B835" s="49" t="str">
        <f t="shared" si="73"/>
        <v/>
      </c>
      <c r="C835" s="50" t="str">
        <f>IF(A835="","",IF(variable,IF(A835&lt;MortgageCalculator!$L$6*periods_per_year,start_rate,IF(MortgageCalculator!$L$10&gt;=0,MIN(MortgageCalculator!$L$7,start_rate+MortgageCalculator!$L$10*ROUNDUP((A835-MortgageCalculator!$L$6*periods_per_year)/MortgageCalculator!$L$9,0)),MAX(MortgageCalculator!$L$8,start_rate+MortgageCalculator!$L$10*ROUNDUP((A835-MortgageCalculator!$L$6*periods_per_year)/MortgageCalculator!$L$9,0)))),start_rate))</f>
        <v/>
      </c>
      <c r="D835" s="51" t="str">
        <f t="shared" si="74"/>
        <v/>
      </c>
      <c r="E835" s="51" t="str">
        <f t="shared" si="75"/>
        <v/>
      </c>
      <c r="F835" s="51" t="str">
        <f t="shared" si="76"/>
        <v/>
      </c>
      <c r="G835" s="51" t="str">
        <f t="shared" si="77"/>
        <v/>
      </c>
    </row>
    <row r="836" spans="1:7" x14ac:dyDescent="0.2">
      <c r="A836" s="48" t="str">
        <f t="shared" ref="A836:A899" si="78">IF(G835="","",IF(OR(A835&gt;=nper,ROUND(G835,2)&lt;=0),"",A835+1))</f>
        <v/>
      </c>
      <c r="B836" s="49" t="str">
        <f t="shared" ref="B836:B899" si="79">IF(A836="","",IF(OR(periods_per_year=26,periods_per_year=52),IF(periods_per_year=26,IF(A836=1,fpdate,B835+14),IF(periods_per_year=52,IF(A836=1,fpdate,B835+7),"n/a")),IF(periods_per_year=24,DATE(YEAR(fpdate),MONTH(fpdate)+(A836-1)/2+IF(AND(DAY(fpdate)&gt;=15,MOD(A836,2)=0),1,0),IF(MOD(A836,2)=0,IF(DAY(fpdate)&gt;=15,DAY(fpdate)-14,DAY(fpdate)+14),DAY(fpdate))),IF(DAY(DATE(YEAR(fpdate),MONTH(fpdate)+A836-1,DAY(fpdate)))&lt;&gt;DAY(fpdate),DATE(YEAR(fpdate),MONTH(fpdate)+A836,0),DATE(YEAR(fpdate),MONTH(fpdate)+A836-1,DAY(fpdate))))))</f>
        <v/>
      </c>
      <c r="C836" s="50" t="str">
        <f>IF(A836="","",IF(variable,IF(A836&lt;MortgageCalculator!$L$6*periods_per_year,start_rate,IF(MortgageCalculator!$L$10&gt;=0,MIN(MortgageCalculator!$L$7,start_rate+MortgageCalculator!$L$10*ROUNDUP((A836-MortgageCalculator!$L$6*periods_per_year)/MortgageCalculator!$L$9,0)),MAX(MortgageCalculator!$L$8,start_rate+MortgageCalculator!$L$10*ROUNDUP((A836-MortgageCalculator!$L$6*periods_per_year)/MortgageCalculator!$L$9,0)))),start_rate))</f>
        <v/>
      </c>
      <c r="D836" s="51" t="str">
        <f t="shared" ref="D836:D899" si="80">IF(A836="","",ROUND((((1+C836/CP)^(CP/periods_per_year))-1)*G835,2))</f>
        <v/>
      </c>
      <c r="E836" s="51" t="str">
        <f t="shared" ref="E836:E899" si="81">IF(A836="","",IF(A836=nper,G835+D836,MIN(G835+D836,IF(C836=C835,E835,ROUND(-PMT(((1+C836/CP)^(CP/periods_per_year))-1,nper-A836+1,G835),2)))))</f>
        <v/>
      </c>
      <c r="F836" s="51" t="str">
        <f t="shared" ref="F836:F899" si="82">IF(A836="","",E836-D836)</f>
        <v/>
      </c>
      <c r="G836" s="51" t="str">
        <f t="shared" ref="G836:G899" si="83">IF(A836="","",G835-F836)</f>
        <v/>
      </c>
    </row>
    <row r="837" spans="1:7" x14ac:dyDescent="0.2">
      <c r="A837" s="48" t="str">
        <f t="shared" si="78"/>
        <v/>
      </c>
      <c r="B837" s="49" t="str">
        <f t="shared" si="79"/>
        <v/>
      </c>
      <c r="C837" s="50" t="str">
        <f>IF(A837="","",IF(variable,IF(A837&lt;MortgageCalculator!$L$6*periods_per_year,start_rate,IF(MortgageCalculator!$L$10&gt;=0,MIN(MortgageCalculator!$L$7,start_rate+MortgageCalculator!$L$10*ROUNDUP((A837-MortgageCalculator!$L$6*periods_per_year)/MortgageCalculator!$L$9,0)),MAX(MortgageCalculator!$L$8,start_rate+MortgageCalculator!$L$10*ROUNDUP((A837-MortgageCalculator!$L$6*periods_per_year)/MortgageCalculator!$L$9,0)))),start_rate))</f>
        <v/>
      </c>
      <c r="D837" s="51" t="str">
        <f t="shared" si="80"/>
        <v/>
      </c>
      <c r="E837" s="51" t="str">
        <f t="shared" si="81"/>
        <v/>
      </c>
      <c r="F837" s="51" t="str">
        <f t="shared" si="82"/>
        <v/>
      </c>
      <c r="G837" s="51" t="str">
        <f t="shared" si="83"/>
        <v/>
      </c>
    </row>
    <row r="838" spans="1:7" x14ac:dyDescent="0.2">
      <c r="A838" s="48" t="str">
        <f t="shared" si="78"/>
        <v/>
      </c>
      <c r="B838" s="49" t="str">
        <f t="shared" si="79"/>
        <v/>
      </c>
      <c r="C838" s="50" t="str">
        <f>IF(A838="","",IF(variable,IF(A838&lt;MortgageCalculator!$L$6*periods_per_year,start_rate,IF(MortgageCalculator!$L$10&gt;=0,MIN(MortgageCalculator!$L$7,start_rate+MortgageCalculator!$L$10*ROUNDUP((A838-MortgageCalculator!$L$6*periods_per_year)/MortgageCalculator!$L$9,0)),MAX(MortgageCalculator!$L$8,start_rate+MortgageCalculator!$L$10*ROUNDUP((A838-MortgageCalculator!$L$6*periods_per_year)/MortgageCalculator!$L$9,0)))),start_rate))</f>
        <v/>
      </c>
      <c r="D838" s="51" t="str">
        <f t="shared" si="80"/>
        <v/>
      </c>
      <c r="E838" s="51" t="str">
        <f t="shared" si="81"/>
        <v/>
      </c>
      <c r="F838" s="51" t="str">
        <f t="shared" si="82"/>
        <v/>
      </c>
      <c r="G838" s="51" t="str">
        <f t="shared" si="83"/>
        <v/>
      </c>
    </row>
    <row r="839" spans="1:7" x14ac:dyDescent="0.2">
      <c r="A839" s="48" t="str">
        <f t="shared" si="78"/>
        <v/>
      </c>
      <c r="B839" s="49" t="str">
        <f t="shared" si="79"/>
        <v/>
      </c>
      <c r="C839" s="50" t="str">
        <f>IF(A839="","",IF(variable,IF(A839&lt;MortgageCalculator!$L$6*periods_per_year,start_rate,IF(MortgageCalculator!$L$10&gt;=0,MIN(MortgageCalculator!$L$7,start_rate+MortgageCalculator!$L$10*ROUNDUP((A839-MortgageCalculator!$L$6*periods_per_year)/MortgageCalculator!$L$9,0)),MAX(MortgageCalculator!$L$8,start_rate+MortgageCalculator!$L$10*ROUNDUP((A839-MortgageCalculator!$L$6*periods_per_year)/MortgageCalculator!$L$9,0)))),start_rate))</f>
        <v/>
      </c>
      <c r="D839" s="51" t="str">
        <f t="shared" si="80"/>
        <v/>
      </c>
      <c r="E839" s="51" t="str">
        <f t="shared" si="81"/>
        <v/>
      </c>
      <c r="F839" s="51" t="str">
        <f t="shared" si="82"/>
        <v/>
      </c>
      <c r="G839" s="51" t="str">
        <f t="shared" si="83"/>
        <v/>
      </c>
    </row>
    <row r="840" spans="1:7" x14ac:dyDescent="0.2">
      <c r="A840" s="48" t="str">
        <f t="shared" si="78"/>
        <v/>
      </c>
      <c r="B840" s="49" t="str">
        <f t="shared" si="79"/>
        <v/>
      </c>
      <c r="C840" s="50" t="str">
        <f>IF(A840="","",IF(variable,IF(A840&lt;MortgageCalculator!$L$6*periods_per_year,start_rate,IF(MortgageCalculator!$L$10&gt;=0,MIN(MortgageCalculator!$L$7,start_rate+MortgageCalculator!$L$10*ROUNDUP((A840-MortgageCalculator!$L$6*periods_per_year)/MortgageCalculator!$L$9,0)),MAX(MortgageCalculator!$L$8,start_rate+MortgageCalculator!$L$10*ROUNDUP((A840-MortgageCalculator!$L$6*periods_per_year)/MortgageCalculator!$L$9,0)))),start_rate))</f>
        <v/>
      </c>
      <c r="D840" s="51" t="str">
        <f t="shared" si="80"/>
        <v/>
      </c>
      <c r="E840" s="51" t="str">
        <f t="shared" si="81"/>
        <v/>
      </c>
      <c r="F840" s="51" t="str">
        <f t="shared" si="82"/>
        <v/>
      </c>
      <c r="G840" s="51" t="str">
        <f t="shared" si="83"/>
        <v/>
      </c>
    </row>
    <row r="841" spans="1:7" x14ac:dyDescent="0.2">
      <c r="A841" s="48" t="str">
        <f t="shared" si="78"/>
        <v/>
      </c>
      <c r="B841" s="49" t="str">
        <f t="shared" si="79"/>
        <v/>
      </c>
      <c r="C841" s="50" t="str">
        <f>IF(A841="","",IF(variable,IF(A841&lt;MortgageCalculator!$L$6*periods_per_year,start_rate,IF(MortgageCalculator!$L$10&gt;=0,MIN(MortgageCalculator!$L$7,start_rate+MortgageCalculator!$L$10*ROUNDUP((A841-MortgageCalculator!$L$6*periods_per_year)/MortgageCalculator!$L$9,0)),MAX(MortgageCalculator!$L$8,start_rate+MortgageCalculator!$L$10*ROUNDUP((A841-MortgageCalculator!$L$6*periods_per_year)/MortgageCalculator!$L$9,0)))),start_rate))</f>
        <v/>
      </c>
      <c r="D841" s="51" t="str">
        <f t="shared" si="80"/>
        <v/>
      </c>
      <c r="E841" s="51" t="str">
        <f t="shared" si="81"/>
        <v/>
      </c>
      <c r="F841" s="51" t="str">
        <f t="shared" si="82"/>
        <v/>
      </c>
      <c r="G841" s="51" t="str">
        <f t="shared" si="83"/>
        <v/>
      </c>
    </row>
    <row r="842" spans="1:7" x14ac:dyDescent="0.2">
      <c r="A842" s="48" t="str">
        <f t="shared" si="78"/>
        <v/>
      </c>
      <c r="B842" s="49" t="str">
        <f t="shared" si="79"/>
        <v/>
      </c>
      <c r="C842" s="50" t="str">
        <f>IF(A842="","",IF(variable,IF(A842&lt;MortgageCalculator!$L$6*periods_per_year,start_rate,IF(MortgageCalculator!$L$10&gt;=0,MIN(MortgageCalculator!$L$7,start_rate+MortgageCalculator!$L$10*ROUNDUP((A842-MortgageCalculator!$L$6*periods_per_year)/MortgageCalculator!$L$9,0)),MAX(MortgageCalculator!$L$8,start_rate+MortgageCalculator!$L$10*ROUNDUP((A842-MortgageCalculator!$L$6*periods_per_year)/MortgageCalculator!$L$9,0)))),start_rate))</f>
        <v/>
      </c>
      <c r="D842" s="51" t="str">
        <f t="shared" si="80"/>
        <v/>
      </c>
      <c r="E842" s="51" t="str">
        <f t="shared" si="81"/>
        <v/>
      </c>
      <c r="F842" s="51" t="str">
        <f t="shared" si="82"/>
        <v/>
      </c>
      <c r="G842" s="51" t="str">
        <f t="shared" si="83"/>
        <v/>
      </c>
    </row>
    <row r="843" spans="1:7" x14ac:dyDescent="0.2">
      <c r="A843" s="48" t="str">
        <f t="shared" si="78"/>
        <v/>
      </c>
      <c r="B843" s="49" t="str">
        <f t="shared" si="79"/>
        <v/>
      </c>
      <c r="C843" s="50" t="str">
        <f>IF(A843="","",IF(variable,IF(A843&lt;MortgageCalculator!$L$6*periods_per_year,start_rate,IF(MortgageCalculator!$L$10&gt;=0,MIN(MortgageCalculator!$L$7,start_rate+MortgageCalculator!$L$10*ROUNDUP((A843-MortgageCalculator!$L$6*periods_per_year)/MortgageCalculator!$L$9,0)),MAX(MortgageCalculator!$L$8,start_rate+MortgageCalculator!$L$10*ROUNDUP((A843-MortgageCalculator!$L$6*periods_per_year)/MortgageCalculator!$L$9,0)))),start_rate))</f>
        <v/>
      </c>
      <c r="D843" s="51" t="str">
        <f t="shared" si="80"/>
        <v/>
      </c>
      <c r="E843" s="51" t="str">
        <f t="shared" si="81"/>
        <v/>
      </c>
      <c r="F843" s="51" t="str">
        <f t="shared" si="82"/>
        <v/>
      </c>
      <c r="G843" s="51" t="str">
        <f t="shared" si="83"/>
        <v/>
      </c>
    </row>
    <row r="844" spans="1:7" x14ac:dyDescent="0.2">
      <c r="A844" s="48" t="str">
        <f t="shared" si="78"/>
        <v/>
      </c>
      <c r="B844" s="49" t="str">
        <f t="shared" si="79"/>
        <v/>
      </c>
      <c r="C844" s="50" t="str">
        <f>IF(A844="","",IF(variable,IF(A844&lt;MortgageCalculator!$L$6*periods_per_year,start_rate,IF(MortgageCalculator!$L$10&gt;=0,MIN(MortgageCalculator!$L$7,start_rate+MortgageCalculator!$L$10*ROUNDUP((A844-MortgageCalculator!$L$6*periods_per_year)/MortgageCalculator!$L$9,0)),MAX(MortgageCalculator!$L$8,start_rate+MortgageCalculator!$L$10*ROUNDUP((A844-MortgageCalculator!$L$6*periods_per_year)/MortgageCalculator!$L$9,0)))),start_rate))</f>
        <v/>
      </c>
      <c r="D844" s="51" t="str">
        <f t="shared" si="80"/>
        <v/>
      </c>
      <c r="E844" s="51" t="str">
        <f t="shared" si="81"/>
        <v/>
      </c>
      <c r="F844" s="51" t="str">
        <f t="shared" si="82"/>
        <v/>
      </c>
      <c r="G844" s="51" t="str">
        <f t="shared" si="83"/>
        <v/>
      </c>
    </row>
    <row r="845" spans="1:7" x14ac:dyDescent="0.2">
      <c r="A845" s="48" t="str">
        <f t="shared" si="78"/>
        <v/>
      </c>
      <c r="B845" s="49" t="str">
        <f t="shared" si="79"/>
        <v/>
      </c>
      <c r="C845" s="50" t="str">
        <f>IF(A845="","",IF(variable,IF(A845&lt;MortgageCalculator!$L$6*periods_per_year,start_rate,IF(MortgageCalculator!$L$10&gt;=0,MIN(MortgageCalculator!$L$7,start_rate+MortgageCalculator!$L$10*ROUNDUP((A845-MortgageCalculator!$L$6*periods_per_year)/MortgageCalculator!$L$9,0)),MAX(MortgageCalculator!$L$8,start_rate+MortgageCalculator!$L$10*ROUNDUP((A845-MortgageCalculator!$L$6*periods_per_year)/MortgageCalculator!$L$9,0)))),start_rate))</f>
        <v/>
      </c>
      <c r="D845" s="51" t="str">
        <f t="shared" si="80"/>
        <v/>
      </c>
      <c r="E845" s="51" t="str">
        <f t="shared" si="81"/>
        <v/>
      </c>
      <c r="F845" s="51" t="str">
        <f t="shared" si="82"/>
        <v/>
      </c>
      <c r="G845" s="51" t="str">
        <f t="shared" si="83"/>
        <v/>
      </c>
    </row>
    <row r="846" spans="1:7" x14ac:dyDescent="0.2">
      <c r="A846" s="48" t="str">
        <f t="shared" si="78"/>
        <v/>
      </c>
      <c r="B846" s="49" t="str">
        <f t="shared" si="79"/>
        <v/>
      </c>
      <c r="C846" s="50" t="str">
        <f>IF(A846="","",IF(variable,IF(A846&lt;MortgageCalculator!$L$6*periods_per_year,start_rate,IF(MortgageCalculator!$L$10&gt;=0,MIN(MortgageCalculator!$L$7,start_rate+MortgageCalculator!$L$10*ROUNDUP((A846-MortgageCalculator!$L$6*periods_per_year)/MortgageCalculator!$L$9,0)),MAX(MortgageCalculator!$L$8,start_rate+MortgageCalculator!$L$10*ROUNDUP((A846-MortgageCalculator!$L$6*periods_per_year)/MortgageCalculator!$L$9,0)))),start_rate))</f>
        <v/>
      </c>
      <c r="D846" s="51" t="str">
        <f t="shared" si="80"/>
        <v/>
      </c>
      <c r="E846" s="51" t="str">
        <f t="shared" si="81"/>
        <v/>
      </c>
      <c r="F846" s="51" t="str">
        <f t="shared" si="82"/>
        <v/>
      </c>
      <c r="G846" s="51" t="str">
        <f t="shared" si="83"/>
        <v/>
      </c>
    </row>
    <row r="847" spans="1:7" x14ac:dyDescent="0.2">
      <c r="A847" s="48" t="str">
        <f t="shared" si="78"/>
        <v/>
      </c>
      <c r="B847" s="49" t="str">
        <f t="shared" si="79"/>
        <v/>
      </c>
      <c r="C847" s="50" t="str">
        <f>IF(A847="","",IF(variable,IF(A847&lt;MortgageCalculator!$L$6*periods_per_year,start_rate,IF(MortgageCalculator!$L$10&gt;=0,MIN(MortgageCalculator!$L$7,start_rate+MortgageCalculator!$L$10*ROUNDUP((A847-MortgageCalculator!$L$6*periods_per_year)/MortgageCalculator!$L$9,0)),MAX(MortgageCalculator!$L$8,start_rate+MortgageCalculator!$L$10*ROUNDUP((A847-MortgageCalculator!$L$6*periods_per_year)/MortgageCalculator!$L$9,0)))),start_rate))</f>
        <v/>
      </c>
      <c r="D847" s="51" t="str">
        <f t="shared" si="80"/>
        <v/>
      </c>
      <c r="E847" s="51" t="str">
        <f t="shared" si="81"/>
        <v/>
      </c>
      <c r="F847" s="51" t="str">
        <f t="shared" si="82"/>
        <v/>
      </c>
      <c r="G847" s="51" t="str">
        <f t="shared" si="83"/>
        <v/>
      </c>
    </row>
    <row r="848" spans="1:7" x14ac:dyDescent="0.2">
      <c r="A848" s="48" t="str">
        <f t="shared" si="78"/>
        <v/>
      </c>
      <c r="B848" s="49" t="str">
        <f t="shared" si="79"/>
        <v/>
      </c>
      <c r="C848" s="50" t="str">
        <f>IF(A848="","",IF(variable,IF(A848&lt;MortgageCalculator!$L$6*periods_per_year,start_rate,IF(MortgageCalculator!$L$10&gt;=0,MIN(MortgageCalculator!$L$7,start_rate+MortgageCalculator!$L$10*ROUNDUP((A848-MortgageCalculator!$L$6*periods_per_year)/MortgageCalculator!$L$9,0)),MAX(MortgageCalculator!$L$8,start_rate+MortgageCalculator!$L$10*ROUNDUP((A848-MortgageCalculator!$L$6*periods_per_year)/MortgageCalculator!$L$9,0)))),start_rate))</f>
        <v/>
      </c>
      <c r="D848" s="51" t="str">
        <f t="shared" si="80"/>
        <v/>
      </c>
      <c r="E848" s="51" t="str">
        <f t="shared" si="81"/>
        <v/>
      </c>
      <c r="F848" s="51" t="str">
        <f t="shared" si="82"/>
        <v/>
      </c>
      <c r="G848" s="51" t="str">
        <f t="shared" si="83"/>
        <v/>
      </c>
    </row>
    <row r="849" spans="1:7" x14ac:dyDescent="0.2">
      <c r="A849" s="48" t="str">
        <f t="shared" si="78"/>
        <v/>
      </c>
      <c r="B849" s="49" t="str">
        <f t="shared" si="79"/>
        <v/>
      </c>
      <c r="C849" s="50" t="str">
        <f>IF(A849="","",IF(variable,IF(A849&lt;MortgageCalculator!$L$6*periods_per_year,start_rate,IF(MortgageCalculator!$L$10&gt;=0,MIN(MortgageCalculator!$L$7,start_rate+MortgageCalculator!$L$10*ROUNDUP((A849-MortgageCalculator!$L$6*periods_per_year)/MortgageCalculator!$L$9,0)),MAX(MortgageCalculator!$L$8,start_rate+MortgageCalculator!$L$10*ROUNDUP((A849-MortgageCalculator!$L$6*periods_per_year)/MortgageCalculator!$L$9,0)))),start_rate))</f>
        <v/>
      </c>
      <c r="D849" s="51" t="str">
        <f t="shared" si="80"/>
        <v/>
      </c>
      <c r="E849" s="51" t="str">
        <f t="shared" si="81"/>
        <v/>
      </c>
      <c r="F849" s="51" t="str">
        <f t="shared" si="82"/>
        <v/>
      </c>
      <c r="G849" s="51" t="str">
        <f t="shared" si="83"/>
        <v/>
      </c>
    </row>
    <row r="850" spans="1:7" x14ac:dyDescent="0.2">
      <c r="A850" s="48" t="str">
        <f t="shared" si="78"/>
        <v/>
      </c>
      <c r="B850" s="49" t="str">
        <f t="shared" si="79"/>
        <v/>
      </c>
      <c r="C850" s="50" t="str">
        <f>IF(A850="","",IF(variable,IF(A850&lt;MortgageCalculator!$L$6*periods_per_year,start_rate,IF(MortgageCalculator!$L$10&gt;=0,MIN(MortgageCalculator!$L$7,start_rate+MortgageCalculator!$L$10*ROUNDUP((A850-MortgageCalculator!$L$6*periods_per_year)/MortgageCalculator!$L$9,0)),MAX(MortgageCalculator!$L$8,start_rate+MortgageCalculator!$L$10*ROUNDUP((A850-MortgageCalculator!$L$6*periods_per_year)/MortgageCalculator!$L$9,0)))),start_rate))</f>
        <v/>
      </c>
      <c r="D850" s="51" t="str">
        <f t="shared" si="80"/>
        <v/>
      </c>
      <c r="E850" s="51" t="str">
        <f t="shared" si="81"/>
        <v/>
      </c>
      <c r="F850" s="51" t="str">
        <f t="shared" si="82"/>
        <v/>
      </c>
      <c r="G850" s="51" t="str">
        <f t="shared" si="83"/>
        <v/>
      </c>
    </row>
    <row r="851" spans="1:7" x14ac:dyDescent="0.2">
      <c r="A851" s="48" t="str">
        <f t="shared" si="78"/>
        <v/>
      </c>
      <c r="B851" s="49" t="str">
        <f t="shared" si="79"/>
        <v/>
      </c>
      <c r="C851" s="50" t="str">
        <f>IF(A851="","",IF(variable,IF(A851&lt;MortgageCalculator!$L$6*periods_per_year,start_rate,IF(MortgageCalculator!$L$10&gt;=0,MIN(MortgageCalculator!$L$7,start_rate+MortgageCalculator!$L$10*ROUNDUP((A851-MortgageCalculator!$L$6*periods_per_year)/MortgageCalculator!$L$9,0)),MAX(MortgageCalculator!$L$8,start_rate+MortgageCalculator!$L$10*ROUNDUP((A851-MortgageCalculator!$L$6*periods_per_year)/MortgageCalculator!$L$9,0)))),start_rate))</f>
        <v/>
      </c>
      <c r="D851" s="51" t="str">
        <f t="shared" si="80"/>
        <v/>
      </c>
      <c r="E851" s="51" t="str">
        <f t="shared" si="81"/>
        <v/>
      </c>
      <c r="F851" s="51" t="str">
        <f t="shared" si="82"/>
        <v/>
      </c>
      <c r="G851" s="51" t="str">
        <f t="shared" si="83"/>
        <v/>
      </c>
    </row>
    <row r="852" spans="1:7" x14ac:dyDescent="0.2">
      <c r="A852" s="48" t="str">
        <f t="shared" si="78"/>
        <v/>
      </c>
      <c r="B852" s="49" t="str">
        <f t="shared" si="79"/>
        <v/>
      </c>
      <c r="C852" s="50" t="str">
        <f>IF(A852="","",IF(variable,IF(A852&lt;MortgageCalculator!$L$6*periods_per_year,start_rate,IF(MortgageCalculator!$L$10&gt;=0,MIN(MortgageCalculator!$L$7,start_rate+MortgageCalculator!$L$10*ROUNDUP((A852-MortgageCalculator!$L$6*periods_per_year)/MortgageCalculator!$L$9,0)),MAX(MortgageCalculator!$L$8,start_rate+MortgageCalculator!$L$10*ROUNDUP((A852-MortgageCalculator!$L$6*periods_per_year)/MortgageCalculator!$L$9,0)))),start_rate))</f>
        <v/>
      </c>
      <c r="D852" s="51" t="str">
        <f t="shared" si="80"/>
        <v/>
      </c>
      <c r="E852" s="51" t="str">
        <f t="shared" si="81"/>
        <v/>
      </c>
      <c r="F852" s="51" t="str">
        <f t="shared" si="82"/>
        <v/>
      </c>
      <c r="G852" s="51" t="str">
        <f t="shared" si="83"/>
        <v/>
      </c>
    </row>
    <row r="853" spans="1:7" x14ac:dyDescent="0.2">
      <c r="A853" s="48" t="str">
        <f t="shared" si="78"/>
        <v/>
      </c>
      <c r="B853" s="49" t="str">
        <f t="shared" si="79"/>
        <v/>
      </c>
      <c r="C853" s="50" t="str">
        <f>IF(A853="","",IF(variable,IF(A853&lt;MortgageCalculator!$L$6*periods_per_year,start_rate,IF(MortgageCalculator!$L$10&gt;=0,MIN(MortgageCalculator!$L$7,start_rate+MortgageCalculator!$L$10*ROUNDUP((A853-MortgageCalculator!$L$6*periods_per_year)/MortgageCalculator!$L$9,0)),MAX(MortgageCalculator!$L$8,start_rate+MortgageCalculator!$L$10*ROUNDUP((A853-MortgageCalculator!$L$6*periods_per_year)/MortgageCalculator!$L$9,0)))),start_rate))</f>
        <v/>
      </c>
      <c r="D853" s="51" t="str">
        <f t="shared" si="80"/>
        <v/>
      </c>
      <c r="E853" s="51" t="str">
        <f t="shared" si="81"/>
        <v/>
      </c>
      <c r="F853" s="51" t="str">
        <f t="shared" si="82"/>
        <v/>
      </c>
      <c r="G853" s="51" t="str">
        <f t="shared" si="83"/>
        <v/>
      </c>
    </row>
    <row r="854" spans="1:7" x14ac:dyDescent="0.2">
      <c r="A854" s="48" t="str">
        <f t="shared" si="78"/>
        <v/>
      </c>
      <c r="B854" s="49" t="str">
        <f t="shared" si="79"/>
        <v/>
      </c>
      <c r="C854" s="50" t="str">
        <f>IF(A854="","",IF(variable,IF(A854&lt;MortgageCalculator!$L$6*periods_per_year,start_rate,IF(MortgageCalculator!$L$10&gt;=0,MIN(MortgageCalculator!$L$7,start_rate+MortgageCalculator!$L$10*ROUNDUP((A854-MortgageCalculator!$L$6*periods_per_year)/MortgageCalculator!$L$9,0)),MAX(MortgageCalculator!$L$8,start_rate+MortgageCalculator!$L$10*ROUNDUP((A854-MortgageCalculator!$L$6*periods_per_year)/MortgageCalculator!$L$9,0)))),start_rate))</f>
        <v/>
      </c>
      <c r="D854" s="51" t="str">
        <f t="shared" si="80"/>
        <v/>
      </c>
      <c r="E854" s="51" t="str">
        <f t="shared" si="81"/>
        <v/>
      </c>
      <c r="F854" s="51" t="str">
        <f t="shared" si="82"/>
        <v/>
      </c>
      <c r="G854" s="51" t="str">
        <f t="shared" si="83"/>
        <v/>
      </c>
    </row>
    <row r="855" spans="1:7" x14ac:dyDescent="0.2">
      <c r="A855" s="48" t="str">
        <f t="shared" si="78"/>
        <v/>
      </c>
      <c r="B855" s="49" t="str">
        <f t="shared" si="79"/>
        <v/>
      </c>
      <c r="C855" s="50" t="str">
        <f>IF(A855="","",IF(variable,IF(A855&lt;MortgageCalculator!$L$6*periods_per_year,start_rate,IF(MortgageCalculator!$L$10&gt;=0,MIN(MortgageCalculator!$L$7,start_rate+MortgageCalculator!$L$10*ROUNDUP((A855-MortgageCalculator!$L$6*periods_per_year)/MortgageCalculator!$L$9,0)),MAX(MortgageCalculator!$L$8,start_rate+MortgageCalculator!$L$10*ROUNDUP((A855-MortgageCalculator!$L$6*periods_per_year)/MortgageCalculator!$L$9,0)))),start_rate))</f>
        <v/>
      </c>
      <c r="D855" s="51" t="str">
        <f t="shared" si="80"/>
        <v/>
      </c>
      <c r="E855" s="51" t="str">
        <f t="shared" si="81"/>
        <v/>
      </c>
      <c r="F855" s="51" t="str">
        <f t="shared" si="82"/>
        <v/>
      </c>
      <c r="G855" s="51" t="str">
        <f t="shared" si="83"/>
        <v/>
      </c>
    </row>
    <row r="856" spans="1:7" x14ac:dyDescent="0.2">
      <c r="A856" s="48" t="str">
        <f t="shared" si="78"/>
        <v/>
      </c>
      <c r="B856" s="49" t="str">
        <f t="shared" si="79"/>
        <v/>
      </c>
      <c r="C856" s="50" t="str">
        <f>IF(A856="","",IF(variable,IF(A856&lt;MortgageCalculator!$L$6*periods_per_year,start_rate,IF(MortgageCalculator!$L$10&gt;=0,MIN(MortgageCalculator!$L$7,start_rate+MortgageCalculator!$L$10*ROUNDUP((A856-MortgageCalculator!$L$6*periods_per_year)/MortgageCalculator!$L$9,0)),MAX(MortgageCalculator!$L$8,start_rate+MortgageCalculator!$L$10*ROUNDUP((A856-MortgageCalculator!$L$6*periods_per_year)/MortgageCalculator!$L$9,0)))),start_rate))</f>
        <v/>
      </c>
      <c r="D856" s="51" t="str">
        <f t="shared" si="80"/>
        <v/>
      </c>
      <c r="E856" s="51" t="str">
        <f t="shared" si="81"/>
        <v/>
      </c>
      <c r="F856" s="51" t="str">
        <f t="shared" si="82"/>
        <v/>
      </c>
      <c r="G856" s="51" t="str">
        <f t="shared" si="83"/>
        <v/>
      </c>
    </row>
    <row r="857" spans="1:7" x14ac:dyDescent="0.2">
      <c r="A857" s="48" t="str">
        <f t="shared" si="78"/>
        <v/>
      </c>
      <c r="B857" s="49" t="str">
        <f t="shared" si="79"/>
        <v/>
      </c>
      <c r="C857" s="50" t="str">
        <f>IF(A857="","",IF(variable,IF(A857&lt;MortgageCalculator!$L$6*periods_per_year,start_rate,IF(MortgageCalculator!$L$10&gt;=0,MIN(MortgageCalculator!$L$7,start_rate+MortgageCalculator!$L$10*ROUNDUP((A857-MortgageCalculator!$L$6*periods_per_year)/MortgageCalculator!$L$9,0)),MAX(MortgageCalculator!$L$8,start_rate+MortgageCalculator!$L$10*ROUNDUP((A857-MortgageCalculator!$L$6*periods_per_year)/MortgageCalculator!$L$9,0)))),start_rate))</f>
        <v/>
      </c>
      <c r="D857" s="51" t="str">
        <f t="shared" si="80"/>
        <v/>
      </c>
      <c r="E857" s="51" t="str">
        <f t="shared" si="81"/>
        <v/>
      </c>
      <c r="F857" s="51" t="str">
        <f t="shared" si="82"/>
        <v/>
      </c>
      <c r="G857" s="51" t="str">
        <f t="shared" si="83"/>
        <v/>
      </c>
    </row>
    <row r="858" spans="1:7" x14ac:dyDescent="0.2">
      <c r="A858" s="48" t="str">
        <f t="shared" si="78"/>
        <v/>
      </c>
      <c r="B858" s="49" t="str">
        <f t="shared" si="79"/>
        <v/>
      </c>
      <c r="C858" s="50" t="str">
        <f>IF(A858="","",IF(variable,IF(A858&lt;MortgageCalculator!$L$6*periods_per_year,start_rate,IF(MortgageCalculator!$L$10&gt;=0,MIN(MortgageCalculator!$L$7,start_rate+MortgageCalculator!$L$10*ROUNDUP((A858-MortgageCalculator!$L$6*periods_per_year)/MortgageCalculator!$L$9,0)),MAX(MortgageCalculator!$L$8,start_rate+MortgageCalculator!$L$10*ROUNDUP((A858-MortgageCalculator!$L$6*periods_per_year)/MortgageCalculator!$L$9,0)))),start_rate))</f>
        <v/>
      </c>
      <c r="D858" s="51" t="str">
        <f t="shared" si="80"/>
        <v/>
      </c>
      <c r="E858" s="51" t="str">
        <f t="shared" si="81"/>
        <v/>
      </c>
      <c r="F858" s="51" t="str">
        <f t="shared" si="82"/>
        <v/>
      </c>
      <c r="G858" s="51" t="str">
        <f t="shared" si="83"/>
        <v/>
      </c>
    </row>
    <row r="859" spans="1:7" x14ac:dyDescent="0.2">
      <c r="A859" s="48" t="str">
        <f t="shared" si="78"/>
        <v/>
      </c>
      <c r="B859" s="49" t="str">
        <f t="shared" si="79"/>
        <v/>
      </c>
      <c r="C859" s="50" t="str">
        <f>IF(A859="","",IF(variable,IF(A859&lt;MortgageCalculator!$L$6*periods_per_year,start_rate,IF(MortgageCalculator!$L$10&gt;=0,MIN(MortgageCalculator!$L$7,start_rate+MortgageCalculator!$L$10*ROUNDUP((A859-MortgageCalculator!$L$6*periods_per_year)/MortgageCalculator!$L$9,0)),MAX(MortgageCalculator!$L$8,start_rate+MortgageCalculator!$L$10*ROUNDUP((A859-MortgageCalculator!$L$6*periods_per_year)/MortgageCalculator!$L$9,0)))),start_rate))</f>
        <v/>
      </c>
      <c r="D859" s="51" t="str">
        <f t="shared" si="80"/>
        <v/>
      </c>
      <c r="E859" s="51" t="str">
        <f t="shared" si="81"/>
        <v/>
      </c>
      <c r="F859" s="51" t="str">
        <f t="shared" si="82"/>
        <v/>
      </c>
      <c r="G859" s="51" t="str">
        <f t="shared" si="83"/>
        <v/>
      </c>
    </row>
    <row r="860" spans="1:7" x14ac:dyDescent="0.2">
      <c r="A860" s="48" t="str">
        <f t="shared" si="78"/>
        <v/>
      </c>
      <c r="B860" s="49" t="str">
        <f t="shared" si="79"/>
        <v/>
      </c>
      <c r="C860" s="50" t="str">
        <f>IF(A860="","",IF(variable,IF(A860&lt;MortgageCalculator!$L$6*periods_per_year,start_rate,IF(MortgageCalculator!$L$10&gt;=0,MIN(MortgageCalculator!$L$7,start_rate+MortgageCalculator!$L$10*ROUNDUP((A860-MortgageCalculator!$L$6*periods_per_year)/MortgageCalculator!$L$9,0)),MAX(MortgageCalculator!$L$8,start_rate+MortgageCalculator!$L$10*ROUNDUP((A860-MortgageCalculator!$L$6*periods_per_year)/MortgageCalculator!$L$9,0)))),start_rate))</f>
        <v/>
      </c>
      <c r="D860" s="51" t="str">
        <f t="shared" si="80"/>
        <v/>
      </c>
      <c r="E860" s="51" t="str">
        <f t="shared" si="81"/>
        <v/>
      </c>
      <c r="F860" s="51" t="str">
        <f t="shared" si="82"/>
        <v/>
      </c>
      <c r="G860" s="51" t="str">
        <f t="shared" si="83"/>
        <v/>
      </c>
    </row>
    <row r="861" spans="1:7" x14ac:dyDescent="0.2">
      <c r="A861" s="48" t="str">
        <f t="shared" si="78"/>
        <v/>
      </c>
      <c r="B861" s="49" t="str">
        <f t="shared" si="79"/>
        <v/>
      </c>
      <c r="C861" s="50" t="str">
        <f>IF(A861="","",IF(variable,IF(A861&lt;MortgageCalculator!$L$6*periods_per_year,start_rate,IF(MortgageCalculator!$L$10&gt;=0,MIN(MortgageCalculator!$L$7,start_rate+MortgageCalculator!$L$10*ROUNDUP((A861-MortgageCalculator!$L$6*periods_per_year)/MortgageCalculator!$L$9,0)),MAX(MortgageCalculator!$L$8,start_rate+MortgageCalculator!$L$10*ROUNDUP((A861-MortgageCalculator!$L$6*periods_per_year)/MortgageCalculator!$L$9,0)))),start_rate))</f>
        <v/>
      </c>
      <c r="D861" s="51" t="str">
        <f t="shared" si="80"/>
        <v/>
      </c>
      <c r="E861" s="51" t="str">
        <f t="shared" si="81"/>
        <v/>
      </c>
      <c r="F861" s="51" t="str">
        <f t="shared" si="82"/>
        <v/>
      </c>
      <c r="G861" s="51" t="str">
        <f t="shared" si="83"/>
        <v/>
      </c>
    </row>
    <row r="862" spans="1:7" x14ac:dyDescent="0.2">
      <c r="A862" s="48" t="str">
        <f t="shared" si="78"/>
        <v/>
      </c>
      <c r="B862" s="49" t="str">
        <f t="shared" si="79"/>
        <v/>
      </c>
      <c r="C862" s="50" t="str">
        <f>IF(A862="","",IF(variable,IF(A862&lt;MortgageCalculator!$L$6*periods_per_year,start_rate,IF(MortgageCalculator!$L$10&gt;=0,MIN(MortgageCalculator!$L$7,start_rate+MortgageCalculator!$L$10*ROUNDUP((A862-MortgageCalculator!$L$6*periods_per_year)/MortgageCalculator!$L$9,0)),MAX(MortgageCalculator!$L$8,start_rate+MortgageCalculator!$L$10*ROUNDUP((A862-MortgageCalculator!$L$6*periods_per_year)/MortgageCalculator!$L$9,0)))),start_rate))</f>
        <v/>
      </c>
      <c r="D862" s="51" t="str">
        <f t="shared" si="80"/>
        <v/>
      </c>
      <c r="E862" s="51" t="str">
        <f t="shared" si="81"/>
        <v/>
      </c>
      <c r="F862" s="51" t="str">
        <f t="shared" si="82"/>
        <v/>
      </c>
      <c r="G862" s="51" t="str">
        <f t="shared" si="83"/>
        <v/>
      </c>
    </row>
    <row r="863" spans="1:7" x14ac:dyDescent="0.2">
      <c r="A863" s="48" t="str">
        <f t="shared" si="78"/>
        <v/>
      </c>
      <c r="B863" s="49" t="str">
        <f t="shared" si="79"/>
        <v/>
      </c>
      <c r="C863" s="50" t="str">
        <f>IF(A863="","",IF(variable,IF(A863&lt;MortgageCalculator!$L$6*periods_per_year,start_rate,IF(MortgageCalculator!$L$10&gt;=0,MIN(MortgageCalculator!$L$7,start_rate+MortgageCalculator!$L$10*ROUNDUP((A863-MortgageCalculator!$L$6*periods_per_year)/MortgageCalculator!$L$9,0)),MAX(MortgageCalculator!$L$8,start_rate+MortgageCalculator!$L$10*ROUNDUP((A863-MortgageCalculator!$L$6*periods_per_year)/MortgageCalculator!$L$9,0)))),start_rate))</f>
        <v/>
      </c>
      <c r="D863" s="51" t="str">
        <f t="shared" si="80"/>
        <v/>
      </c>
      <c r="E863" s="51" t="str">
        <f t="shared" si="81"/>
        <v/>
      </c>
      <c r="F863" s="51" t="str">
        <f t="shared" si="82"/>
        <v/>
      </c>
      <c r="G863" s="51" t="str">
        <f t="shared" si="83"/>
        <v/>
      </c>
    </row>
    <row r="864" spans="1:7" x14ac:dyDescent="0.2">
      <c r="A864" s="48" t="str">
        <f t="shared" si="78"/>
        <v/>
      </c>
      <c r="B864" s="49" t="str">
        <f t="shared" si="79"/>
        <v/>
      </c>
      <c r="C864" s="50" t="str">
        <f>IF(A864="","",IF(variable,IF(A864&lt;MortgageCalculator!$L$6*periods_per_year,start_rate,IF(MortgageCalculator!$L$10&gt;=0,MIN(MortgageCalculator!$L$7,start_rate+MortgageCalculator!$L$10*ROUNDUP((A864-MortgageCalculator!$L$6*periods_per_year)/MortgageCalculator!$L$9,0)),MAX(MortgageCalculator!$L$8,start_rate+MortgageCalculator!$L$10*ROUNDUP((A864-MortgageCalculator!$L$6*periods_per_year)/MortgageCalculator!$L$9,0)))),start_rate))</f>
        <v/>
      </c>
      <c r="D864" s="51" t="str">
        <f t="shared" si="80"/>
        <v/>
      </c>
      <c r="E864" s="51" t="str">
        <f t="shared" si="81"/>
        <v/>
      </c>
      <c r="F864" s="51" t="str">
        <f t="shared" si="82"/>
        <v/>
      </c>
      <c r="G864" s="51" t="str">
        <f t="shared" si="83"/>
        <v/>
      </c>
    </row>
    <row r="865" spans="1:7" x14ac:dyDescent="0.2">
      <c r="A865" s="48" t="str">
        <f t="shared" si="78"/>
        <v/>
      </c>
      <c r="B865" s="49" t="str">
        <f t="shared" si="79"/>
        <v/>
      </c>
      <c r="C865" s="50" t="str">
        <f>IF(A865="","",IF(variable,IF(A865&lt;MortgageCalculator!$L$6*periods_per_year,start_rate,IF(MortgageCalculator!$L$10&gt;=0,MIN(MortgageCalculator!$L$7,start_rate+MortgageCalculator!$L$10*ROUNDUP((A865-MortgageCalculator!$L$6*periods_per_year)/MortgageCalculator!$L$9,0)),MAX(MortgageCalculator!$L$8,start_rate+MortgageCalculator!$L$10*ROUNDUP((A865-MortgageCalculator!$L$6*periods_per_year)/MortgageCalculator!$L$9,0)))),start_rate))</f>
        <v/>
      </c>
      <c r="D865" s="51" t="str">
        <f t="shared" si="80"/>
        <v/>
      </c>
      <c r="E865" s="51" t="str">
        <f t="shared" si="81"/>
        <v/>
      </c>
      <c r="F865" s="51" t="str">
        <f t="shared" si="82"/>
        <v/>
      </c>
      <c r="G865" s="51" t="str">
        <f t="shared" si="83"/>
        <v/>
      </c>
    </row>
    <row r="866" spans="1:7" x14ac:dyDescent="0.2">
      <c r="A866" s="48" t="str">
        <f t="shared" si="78"/>
        <v/>
      </c>
      <c r="B866" s="49" t="str">
        <f t="shared" si="79"/>
        <v/>
      </c>
      <c r="C866" s="50" t="str">
        <f>IF(A866="","",IF(variable,IF(A866&lt;MortgageCalculator!$L$6*periods_per_year,start_rate,IF(MortgageCalculator!$L$10&gt;=0,MIN(MortgageCalculator!$L$7,start_rate+MortgageCalculator!$L$10*ROUNDUP((A866-MortgageCalculator!$L$6*periods_per_year)/MortgageCalculator!$L$9,0)),MAX(MortgageCalculator!$L$8,start_rate+MortgageCalculator!$L$10*ROUNDUP((A866-MortgageCalculator!$L$6*periods_per_year)/MortgageCalculator!$L$9,0)))),start_rate))</f>
        <v/>
      </c>
      <c r="D866" s="51" t="str">
        <f t="shared" si="80"/>
        <v/>
      </c>
      <c r="E866" s="51" t="str">
        <f t="shared" si="81"/>
        <v/>
      </c>
      <c r="F866" s="51" t="str">
        <f t="shared" si="82"/>
        <v/>
      </c>
      <c r="G866" s="51" t="str">
        <f t="shared" si="83"/>
        <v/>
      </c>
    </row>
    <row r="867" spans="1:7" x14ac:dyDescent="0.2">
      <c r="A867" s="48" t="str">
        <f t="shared" si="78"/>
        <v/>
      </c>
      <c r="B867" s="49" t="str">
        <f t="shared" si="79"/>
        <v/>
      </c>
      <c r="C867" s="50" t="str">
        <f>IF(A867="","",IF(variable,IF(A867&lt;MortgageCalculator!$L$6*periods_per_year,start_rate,IF(MortgageCalculator!$L$10&gt;=0,MIN(MortgageCalculator!$L$7,start_rate+MortgageCalculator!$L$10*ROUNDUP((A867-MortgageCalculator!$L$6*periods_per_year)/MortgageCalculator!$L$9,0)),MAX(MortgageCalculator!$L$8,start_rate+MortgageCalculator!$L$10*ROUNDUP((A867-MortgageCalculator!$L$6*periods_per_year)/MortgageCalculator!$L$9,0)))),start_rate))</f>
        <v/>
      </c>
      <c r="D867" s="51" t="str">
        <f t="shared" si="80"/>
        <v/>
      </c>
      <c r="E867" s="51" t="str">
        <f t="shared" si="81"/>
        <v/>
      </c>
      <c r="F867" s="51" t="str">
        <f t="shared" si="82"/>
        <v/>
      </c>
      <c r="G867" s="51" t="str">
        <f t="shared" si="83"/>
        <v/>
      </c>
    </row>
    <row r="868" spans="1:7" x14ac:dyDescent="0.2">
      <c r="A868" s="48" t="str">
        <f t="shared" si="78"/>
        <v/>
      </c>
      <c r="B868" s="49" t="str">
        <f t="shared" si="79"/>
        <v/>
      </c>
      <c r="C868" s="50" t="str">
        <f>IF(A868="","",IF(variable,IF(A868&lt;MortgageCalculator!$L$6*periods_per_year,start_rate,IF(MortgageCalculator!$L$10&gt;=0,MIN(MortgageCalculator!$L$7,start_rate+MortgageCalculator!$L$10*ROUNDUP((A868-MortgageCalculator!$L$6*periods_per_year)/MortgageCalculator!$L$9,0)),MAX(MortgageCalculator!$L$8,start_rate+MortgageCalculator!$L$10*ROUNDUP((A868-MortgageCalculator!$L$6*periods_per_year)/MortgageCalculator!$L$9,0)))),start_rate))</f>
        <v/>
      </c>
      <c r="D868" s="51" t="str">
        <f t="shared" si="80"/>
        <v/>
      </c>
      <c r="E868" s="51" t="str">
        <f t="shared" si="81"/>
        <v/>
      </c>
      <c r="F868" s="51" t="str">
        <f t="shared" si="82"/>
        <v/>
      </c>
      <c r="G868" s="51" t="str">
        <f t="shared" si="83"/>
        <v/>
      </c>
    </row>
    <row r="869" spans="1:7" x14ac:dyDescent="0.2">
      <c r="A869" s="48" t="str">
        <f t="shared" si="78"/>
        <v/>
      </c>
      <c r="B869" s="49" t="str">
        <f t="shared" si="79"/>
        <v/>
      </c>
      <c r="C869" s="50" t="str">
        <f>IF(A869="","",IF(variable,IF(A869&lt;MortgageCalculator!$L$6*periods_per_year,start_rate,IF(MortgageCalculator!$L$10&gt;=0,MIN(MortgageCalculator!$L$7,start_rate+MortgageCalculator!$L$10*ROUNDUP((A869-MortgageCalculator!$L$6*periods_per_year)/MortgageCalculator!$L$9,0)),MAX(MortgageCalculator!$L$8,start_rate+MortgageCalculator!$L$10*ROUNDUP((A869-MortgageCalculator!$L$6*periods_per_year)/MortgageCalculator!$L$9,0)))),start_rate))</f>
        <v/>
      </c>
      <c r="D869" s="51" t="str">
        <f t="shared" si="80"/>
        <v/>
      </c>
      <c r="E869" s="51" t="str">
        <f t="shared" si="81"/>
        <v/>
      </c>
      <c r="F869" s="51" t="str">
        <f t="shared" si="82"/>
        <v/>
      </c>
      <c r="G869" s="51" t="str">
        <f t="shared" si="83"/>
        <v/>
      </c>
    </row>
    <row r="870" spans="1:7" x14ac:dyDescent="0.2">
      <c r="A870" s="48" t="str">
        <f t="shared" si="78"/>
        <v/>
      </c>
      <c r="B870" s="49" t="str">
        <f t="shared" si="79"/>
        <v/>
      </c>
      <c r="C870" s="50" t="str">
        <f>IF(A870="","",IF(variable,IF(A870&lt;MortgageCalculator!$L$6*periods_per_year,start_rate,IF(MortgageCalculator!$L$10&gt;=0,MIN(MortgageCalculator!$L$7,start_rate+MortgageCalculator!$L$10*ROUNDUP((A870-MortgageCalculator!$L$6*periods_per_year)/MortgageCalculator!$L$9,0)),MAX(MortgageCalculator!$L$8,start_rate+MortgageCalculator!$L$10*ROUNDUP((A870-MortgageCalculator!$L$6*periods_per_year)/MortgageCalculator!$L$9,0)))),start_rate))</f>
        <v/>
      </c>
      <c r="D870" s="51" t="str">
        <f t="shared" si="80"/>
        <v/>
      </c>
      <c r="E870" s="51" t="str">
        <f t="shared" si="81"/>
        <v/>
      </c>
      <c r="F870" s="51" t="str">
        <f t="shared" si="82"/>
        <v/>
      </c>
      <c r="G870" s="51" t="str">
        <f t="shared" si="83"/>
        <v/>
      </c>
    </row>
    <row r="871" spans="1:7" x14ac:dyDescent="0.2">
      <c r="A871" s="48" t="str">
        <f t="shared" si="78"/>
        <v/>
      </c>
      <c r="B871" s="49" t="str">
        <f t="shared" si="79"/>
        <v/>
      </c>
      <c r="C871" s="50" t="str">
        <f>IF(A871="","",IF(variable,IF(A871&lt;MortgageCalculator!$L$6*periods_per_year,start_rate,IF(MortgageCalculator!$L$10&gt;=0,MIN(MortgageCalculator!$L$7,start_rate+MortgageCalculator!$L$10*ROUNDUP((A871-MortgageCalculator!$L$6*periods_per_year)/MortgageCalculator!$L$9,0)),MAX(MortgageCalculator!$L$8,start_rate+MortgageCalculator!$L$10*ROUNDUP((A871-MortgageCalculator!$L$6*periods_per_year)/MortgageCalculator!$L$9,0)))),start_rate))</f>
        <v/>
      </c>
      <c r="D871" s="51" t="str">
        <f t="shared" si="80"/>
        <v/>
      </c>
      <c r="E871" s="51" t="str">
        <f t="shared" si="81"/>
        <v/>
      </c>
      <c r="F871" s="51" t="str">
        <f t="shared" si="82"/>
        <v/>
      </c>
      <c r="G871" s="51" t="str">
        <f t="shared" si="83"/>
        <v/>
      </c>
    </row>
    <row r="872" spans="1:7" x14ac:dyDescent="0.2">
      <c r="A872" s="48" t="str">
        <f t="shared" si="78"/>
        <v/>
      </c>
      <c r="B872" s="49" t="str">
        <f t="shared" si="79"/>
        <v/>
      </c>
      <c r="C872" s="50" t="str">
        <f>IF(A872="","",IF(variable,IF(A872&lt;MortgageCalculator!$L$6*periods_per_year,start_rate,IF(MortgageCalculator!$L$10&gt;=0,MIN(MortgageCalculator!$L$7,start_rate+MortgageCalculator!$L$10*ROUNDUP((A872-MortgageCalculator!$L$6*periods_per_year)/MortgageCalculator!$L$9,0)),MAX(MortgageCalculator!$L$8,start_rate+MortgageCalculator!$L$10*ROUNDUP((A872-MortgageCalculator!$L$6*periods_per_year)/MortgageCalculator!$L$9,0)))),start_rate))</f>
        <v/>
      </c>
      <c r="D872" s="51" t="str">
        <f t="shared" si="80"/>
        <v/>
      </c>
      <c r="E872" s="51" t="str">
        <f t="shared" si="81"/>
        <v/>
      </c>
      <c r="F872" s="51" t="str">
        <f t="shared" si="82"/>
        <v/>
      </c>
      <c r="G872" s="51" t="str">
        <f t="shared" si="83"/>
        <v/>
      </c>
    </row>
    <row r="873" spans="1:7" x14ac:dyDescent="0.2">
      <c r="A873" s="48" t="str">
        <f t="shared" si="78"/>
        <v/>
      </c>
      <c r="B873" s="49" t="str">
        <f t="shared" si="79"/>
        <v/>
      </c>
      <c r="C873" s="50" t="str">
        <f>IF(A873="","",IF(variable,IF(A873&lt;MortgageCalculator!$L$6*periods_per_year,start_rate,IF(MortgageCalculator!$L$10&gt;=0,MIN(MortgageCalculator!$L$7,start_rate+MortgageCalculator!$L$10*ROUNDUP((A873-MortgageCalculator!$L$6*periods_per_year)/MortgageCalculator!$L$9,0)),MAX(MortgageCalculator!$L$8,start_rate+MortgageCalculator!$L$10*ROUNDUP((A873-MortgageCalculator!$L$6*periods_per_year)/MortgageCalculator!$L$9,0)))),start_rate))</f>
        <v/>
      </c>
      <c r="D873" s="51" t="str">
        <f t="shared" si="80"/>
        <v/>
      </c>
      <c r="E873" s="51" t="str">
        <f t="shared" si="81"/>
        <v/>
      </c>
      <c r="F873" s="51" t="str">
        <f t="shared" si="82"/>
        <v/>
      </c>
      <c r="G873" s="51" t="str">
        <f t="shared" si="83"/>
        <v/>
      </c>
    </row>
    <row r="874" spans="1:7" x14ac:dyDescent="0.2">
      <c r="A874" s="48" t="str">
        <f t="shared" si="78"/>
        <v/>
      </c>
      <c r="B874" s="49" t="str">
        <f t="shared" si="79"/>
        <v/>
      </c>
      <c r="C874" s="50" t="str">
        <f>IF(A874="","",IF(variable,IF(A874&lt;MortgageCalculator!$L$6*periods_per_year,start_rate,IF(MortgageCalculator!$L$10&gt;=0,MIN(MortgageCalculator!$L$7,start_rate+MortgageCalculator!$L$10*ROUNDUP((A874-MortgageCalculator!$L$6*periods_per_year)/MortgageCalculator!$L$9,0)),MAX(MortgageCalculator!$L$8,start_rate+MortgageCalculator!$L$10*ROUNDUP((A874-MortgageCalculator!$L$6*periods_per_year)/MortgageCalculator!$L$9,0)))),start_rate))</f>
        <v/>
      </c>
      <c r="D874" s="51" t="str">
        <f t="shared" si="80"/>
        <v/>
      </c>
      <c r="E874" s="51" t="str">
        <f t="shared" si="81"/>
        <v/>
      </c>
      <c r="F874" s="51" t="str">
        <f t="shared" si="82"/>
        <v/>
      </c>
      <c r="G874" s="51" t="str">
        <f t="shared" si="83"/>
        <v/>
      </c>
    </row>
    <row r="875" spans="1:7" x14ac:dyDescent="0.2">
      <c r="A875" s="48" t="str">
        <f t="shared" si="78"/>
        <v/>
      </c>
      <c r="B875" s="49" t="str">
        <f t="shared" si="79"/>
        <v/>
      </c>
      <c r="C875" s="50" t="str">
        <f>IF(A875="","",IF(variable,IF(A875&lt;MortgageCalculator!$L$6*periods_per_year,start_rate,IF(MortgageCalculator!$L$10&gt;=0,MIN(MortgageCalculator!$L$7,start_rate+MortgageCalculator!$L$10*ROUNDUP((A875-MortgageCalculator!$L$6*periods_per_year)/MortgageCalculator!$L$9,0)),MAX(MortgageCalculator!$L$8,start_rate+MortgageCalculator!$L$10*ROUNDUP((A875-MortgageCalculator!$L$6*periods_per_year)/MortgageCalculator!$L$9,0)))),start_rate))</f>
        <v/>
      </c>
      <c r="D875" s="51" t="str">
        <f t="shared" si="80"/>
        <v/>
      </c>
      <c r="E875" s="51" t="str">
        <f t="shared" si="81"/>
        <v/>
      </c>
      <c r="F875" s="51" t="str">
        <f t="shared" si="82"/>
        <v/>
      </c>
      <c r="G875" s="51" t="str">
        <f t="shared" si="83"/>
        <v/>
      </c>
    </row>
    <row r="876" spans="1:7" x14ac:dyDescent="0.2">
      <c r="A876" s="48" t="str">
        <f t="shared" si="78"/>
        <v/>
      </c>
      <c r="B876" s="49" t="str">
        <f t="shared" si="79"/>
        <v/>
      </c>
      <c r="C876" s="50" t="str">
        <f>IF(A876="","",IF(variable,IF(A876&lt;MortgageCalculator!$L$6*periods_per_year,start_rate,IF(MortgageCalculator!$L$10&gt;=0,MIN(MortgageCalculator!$L$7,start_rate+MortgageCalculator!$L$10*ROUNDUP((A876-MortgageCalculator!$L$6*periods_per_year)/MortgageCalculator!$L$9,0)),MAX(MortgageCalculator!$L$8,start_rate+MortgageCalculator!$L$10*ROUNDUP((A876-MortgageCalculator!$L$6*periods_per_year)/MortgageCalculator!$L$9,0)))),start_rate))</f>
        <v/>
      </c>
      <c r="D876" s="51" t="str">
        <f t="shared" si="80"/>
        <v/>
      </c>
      <c r="E876" s="51" t="str">
        <f t="shared" si="81"/>
        <v/>
      </c>
      <c r="F876" s="51" t="str">
        <f t="shared" si="82"/>
        <v/>
      </c>
      <c r="G876" s="51" t="str">
        <f t="shared" si="83"/>
        <v/>
      </c>
    </row>
    <row r="877" spans="1:7" x14ac:dyDescent="0.2">
      <c r="A877" s="48" t="str">
        <f t="shared" si="78"/>
        <v/>
      </c>
      <c r="B877" s="49" t="str">
        <f t="shared" si="79"/>
        <v/>
      </c>
      <c r="C877" s="50" t="str">
        <f>IF(A877="","",IF(variable,IF(A877&lt;MortgageCalculator!$L$6*periods_per_year,start_rate,IF(MortgageCalculator!$L$10&gt;=0,MIN(MortgageCalculator!$L$7,start_rate+MortgageCalculator!$L$10*ROUNDUP((A877-MortgageCalculator!$L$6*periods_per_year)/MortgageCalculator!$L$9,0)),MAX(MortgageCalculator!$L$8,start_rate+MortgageCalculator!$L$10*ROUNDUP((A877-MortgageCalculator!$L$6*periods_per_year)/MortgageCalculator!$L$9,0)))),start_rate))</f>
        <v/>
      </c>
      <c r="D877" s="51" t="str">
        <f t="shared" si="80"/>
        <v/>
      </c>
      <c r="E877" s="51" t="str">
        <f t="shared" si="81"/>
        <v/>
      </c>
      <c r="F877" s="51" t="str">
        <f t="shared" si="82"/>
        <v/>
      </c>
      <c r="G877" s="51" t="str">
        <f t="shared" si="83"/>
        <v/>
      </c>
    </row>
    <row r="878" spans="1:7" x14ac:dyDescent="0.2">
      <c r="A878" s="48" t="str">
        <f t="shared" si="78"/>
        <v/>
      </c>
      <c r="B878" s="49" t="str">
        <f t="shared" si="79"/>
        <v/>
      </c>
      <c r="C878" s="50" t="str">
        <f>IF(A878="","",IF(variable,IF(A878&lt;MortgageCalculator!$L$6*periods_per_year,start_rate,IF(MortgageCalculator!$L$10&gt;=0,MIN(MortgageCalculator!$L$7,start_rate+MortgageCalculator!$L$10*ROUNDUP((A878-MortgageCalculator!$L$6*periods_per_year)/MortgageCalculator!$L$9,0)),MAX(MortgageCalculator!$L$8,start_rate+MortgageCalculator!$L$10*ROUNDUP((A878-MortgageCalculator!$L$6*periods_per_year)/MortgageCalculator!$L$9,0)))),start_rate))</f>
        <v/>
      </c>
      <c r="D878" s="51" t="str">
        <f t="shared" si="80"/>
        <v/>
      </c>
      <c r="E878" s="51" t="str">
        <f t="shared" si="81"/>
        <v/>
      </c>
      <c r="F878" s="51" t="str">
        <f t="shared" si="82"/>
        <v/>
      </c>
      <c r="G878" s="51" t="str">
        <f t="shared" si="83"/>
        <v/>
      </c>
    </row>
    <row r="879" spans="1:7" x14ac:dyDescent="0.2">
      <c r="A879" s="48" t="str">
        <f t="shared" si="78"/>
        <v/>
      </c>
      <c r="B879" s="49" t="str">
        <f t="shared" si="79"/>
        <v/>
      </c>
      <c r="C879" s="50" t="str">
        <f>IF(A879="","",IF(variable,IF(A879&lt;MortgageCalculator!$L$6*periods_per_year,start_rate,IF(MortgageCalculator!$L$10&gt;=0,MIN(MortgageCalculator!$L$7,start_rate+MortgageCalculator!$L$10*ROUNDUP((A879-MortgageCalculator!$L$6*periods_per_year)/MortgageCalculator!$L$9,0)),MAX(MortgageCalculator!$L$8,start_rate+MortgageCalculator!$L$10*ROUNDUP((A879-MortgageCalculator!$L$6*periods_per_year)/MortgageCalculator!$L$9,0)))),start_rate))</f>
        <v/>
      </c>
      <c r="D879" s="51" t="str">
        <f t="shared" si="80"/>
        <v/>
      </c>
      <c r="E879" s="51" t="str">
        <f t="shared" si="81"/>
        <v/>
      </c>
      <c r="F879" s="51" t="str">
        <f t="shared" si="82"/>
        <v/>
      </c>
      <c r="G879" s="51" t="str">
        <f t="shared" si="83"/>
        <v/>
      </c>
    </row>
    <row r="880" spans="1:7" x14ac:dyDescent="0.2">
      <c r="A880" s="48" t="str">
        <f t="shared" si="78"/>
        <v/>
      </c>
      <c r="B880" s="49" t="str">
        <f t="shared" si="79"/>
        <v/>
      </c>
      <c r="C880" s="50" t="str">
        <f>IF(A880="","",IF(variable,IF(A880&lt;MortgageCalculator!$L$6*periods_per_year,start_rate,IF(MortgageCalculator!$L$10&gt;=0,MIN(MortgageCalculator!$L$7,start_rate+MortgageCalculator!$L$10*ROUNDUP((A880-MortgageCalculator!$L$6*periods_per_year)/MortgageCalculator!$L$9,0)),MAX(MortgageCalculator!$L$8,start_rate+MortgageCalculator!$L$10*ROUNDUP((A880-MortgageCalculator!$L$6*periods_per_year)/MortgageCalculator!$L$9,0)))),start_rate))</f>
        <v/>
      </c>
      <c r="D880" s="51" t="str">
        <f t="shared" si="80"/>
        <v/>
      </c>
      <c r="E880" s="51" t="str">
        <f t="shared" si="81"/>
        <v/>
      </c>
      <c r="F880" s="51" t="str">
        <f t="shared" si="82"/>
        <v/>
      </c>
      <c r="G880" s="51" t="str">
        <f t="shared" si="83"/>
        <v/>
      </c>
    </row>
    <row r="881" spans="1:7" x14ac:dyDescent="0.2">
      <c r="A881" s="48" t="str">
        <f t="shared" si="78"/>
        <v/>
      </c>
      <c r="B881" s="49" t="str">
        <f t="shared" si="79"/>
        <v/>
      </c>
      <c r="C881" s="50" t="str">
        <f>IF(A881="","",IF(variable,IF(A881&lt;MortgageCalculator!$L$6*periods_per_year,start_rate,IF(MortgageCalculator!$L$10&gt;=0,MIN(MortgageCalculator!$L$7,start_rate+MortgageCalculator!$L$10*ROUNDUP((A881-MortgageCalculator!$L$6*periods_per_year)/MortgageCalculator!$L$9,0)),MAX(MortgageCalculator!$L$8,start_rate+MortgageCalculator!$L$10*ROUNDUP((A881-MortgageCalculator!$L$6*periods_per_year)/MortgageCalculator!$L$9,0)))),start_rate))</f>
        <v/>
      </c>
      <c r="D881" s="51" t="str">
        <f t="shared" si="80"/>
        <v/>
      </c>
      <c r="E881" s="51" t="str">
        <f t="shared" si="81"/>
        <v/>
      </c>
      <c r="F881" s="51" t="str">
        <f t="shared" si="82"/>
        <v/>
      </c>
      <c r="G881" s="51" t="str">
        <f t="shared" si="83"/>
        <v/>
      </c>
    </row>
    <row r="882" spans="1:7" x14ac:dyDescent="0.2">
      <c r="A882" s="48" t="str">
        <f t="shared" si="78"/>
        <v/>
      </c>
      <c r="B882" s="49" t="str">
        <f t="shared" si="79"/>
        <v/>
      </c>
      <c r="C882" s="50" t="str">
        <f>IF(A882="","",IF(variable,IF(A882&lt;MortgageCalculator!$L$6*periods_per_year,start_rate,IF(MortgageCalculator!$L$10&gt;=0,MIN(MortgageCalculator!$L$7,start_rate+MortgageCalculator!$L$10*ROUNDUP((A882-MortgageCalculator!$L$6*periods_per_year)/MortgageCalculator!$L$9,0)),MAX(MortgageCalculator!$L$8,start_rate+MortgageCalculator!$L$10*ROUNDUP((A882-MortgageCalculator!$L$6*periods_per_year)/MortgageCalculator!$L$9,0)))),start_rate))</f>
        <v/>
      </c>
      <c r="D882" s="51" t="str">
        <f t="shared" si="80"/>
        <v/>
      </c>
      <c r="E882" s="51" t="str">
        <f t="shared" si="81"/>
        <v/>
      </c>
      <c r="F882" s="51" t="str">
        <f t="shared" si="82"/>
        <v/>
      </c>
      <c r="G882" s="51" t="str">
        <f t="shared" si="83"/>
        <v/>
      </c>
    </row>
    <row r="883" spans="1:7" x14ac:dyDescent="0.2">
      <c r="A883" s="48" t="str">
        <f t="shared" si="78"/>
        <v/>
      </c>
      <c r="B883" s="49" t="str">
        <f t="shared" si="79"/>
        <v/>
      </c>
      <c r="C883" s="50" t="str">
        <f>IF(A883="","",IF(variable,IF(A883&lt;MortgageCalculator!$L$6*periods_per_year,start_rate,IF(MortgageCalculator!$L$10&gt;=0,MIN(MortgageCalculator!$L$7,start_rate+MortgageCalculator!$L$10*ROUNDUP((A883-MortgageCalculator!$L$6*periods_per_year)/MortgageCalculator!$L$9,0)),MAX(MortgageCalculator!$L$8,start_rate+MortgageCalculator!$L$10*ROUNDUP((A883-MortgageCalculator!$L$6*periods_per_year)/MortgageCalculator!$L$9,0)))),start_rate))</f>
        <v/>
      </c>
      <c r="D883" s="51" t="str">
        <f t="shared" si="80"/>
        <v/>
      </c>
      <c r="E883" s="51" t="str">
        <f t="shared" si="81"/>
        <v/>
      </c>
      <c r="F883" s="51" t="str">
        <f t="shared" si="82"/>
        <v/>
      </c>
      <c r="G883" s="51" t="str">
        <f t="shared" si="83"/>
        <v/>
      </c>
    </row>
    <row r="884" spans="1:7" x14ac:dyDescent="0.2">
      <c r="A884" s="48" t="str">
        <f t="shared" si="78"/>
        <v/>
      </c>
      <c r="B884" s="49" t="str">
        <f t="shared" si="79"/>
        <v/>
      </c>
      <c r="C884" s="50" t="str">
        <f>IF(A884="","",IF(variable,IF(A884&lt;MortgageCalculator!$L$6*periods_per_year,start_rate,IF(MortgageCalculator!$L$10&gt;=0,MIN(MortgageCalculator!$L$7,start_rate+MortgageCalculator!$L$10*ROUNDUP((A884-MortgageCalculator!$L$6*periods_per_year)/MortgageCalculator!$L$9,0)),MAX(MortgageCalculator!$L$8,start_rate+MortgageCalculator!$L$10*ROUNDUP((A884-MortgageCalculator!$L$6*periods_per_year)/MortgageCalculator!$L$9,0)))),start_rate))</f>
        <v/>
      </c>
      <c r="D884" s="51" t="str">
        <f t="shared" si="80"/>
        <v/>
      </c>
      <c r="E884" s="51" t="str">
        <f t="shared" si="81"/>
        <v/>
      </c>
      <c r="F884" s="51" t="str">
        <f t="shared" si="82"/>
        <v/>
      </c>
      <c r="G884" s="51" t="str">
        <f t="shared" si="83"/>
        <v/>
      </c>
    </row>
    <row r="885" spans="1:7" x14ac:dyDescent="0.2">
      <c r="A885" s="48" t="str">
        <f t="shared" si="78"/>
        <v/>
      </c>
      <c r="B885" s="49" t="str">
        <f t="shared" si="79"/>
        <v/>
      </c>
      <c r="C885" s="50" t="str">
        <f>IF(A885="","",IF(variable,IF(A885&lt;MortgageCalculator!$L$6*periods_per_year,start_rate,IF(MortgageCalculator!$L$10&gt;=0,MIN(MortgageCalculator!$L$7,start_rate+MortgageCalculator!$L$10*ROUNDUP((A885-MortgageCalculator!$L$6*periods_per_year)/MortgageCalculator!$L$9,0)),MAX(MortgageCalculator!$L$8,start_rate+MortgageCalculator!$L$10*ROUNDUP((A885-MortgageCalculator!$L$6*periods_per_year)/MortgageCalculator!$L$9,0)))),start_rate))</f>
        <v/>
      </c>
      <c r="D885" s="51" t="str">
        <f t="shared" si="80"/>
        <v/>
      </c>
      <c r="E885" s="51" t="str">
        <f t="shared" si="81"/>
        <v/>
      </c>
      <c r="F885" s="51" t="str">
        <f t="shared" si="82"/>
        <v/>
      </c>
      <c r="G885" s="51" t="str">
        <f t="shared" si="83"/>
        <v/>
      </c>
    </row>
    <row r="886" spans="1:7" x14ac:dyDescent="0.2">
      <c r="A886" s="48" t="str">
        <f t="shared" si="78"/>
        <v/>
      </c>
      <c r="B886" s="49" t="str">
        <f t="shared" si="79"/>
        <v/>
      </c>
      <c r="C886" s="50" t="str">
        <f>IF(A886="","",IF(variable,IF(A886&lt;MortgageCalculator!$L$6*periods_per_year,start_rate,IF(MortgageCalculator!$L$10&gt;=0,MIN(MortgageCalculator!$L$7,start_rate+MortgageCalculator!$L$10*ROUNDUP((A886-MortgageCalculator!$L$6*periods_per_year)/MortgageCalculator!$L$9,0)),MAX(MortgageCalculator!$L$8,start_rate+MortgageCalculator!$L$10*ROUNDUP((A886-MortgageCalculator!$L$6*periods_per_year)/MortgageCalculator!$L$9,0)))),start_rate))</f>
        <v/>
      </c>
      <c r="D886" s="51" t="str">
        <f t="shared" si="80"/>
        <v/>
      </c>
      <c r="E886" s="51" t="str">
        <f t="shared" si="81"/>
        <v/>
      </c>
      <c r="F886" s="51" t="str">
        <f t="shared" si="82"/>
        <v/>
      </c>
      <c r="G886" s="51" t="str">
        <f t="shared" si="83"/>
        <v/>
      </c>
    </row>
    <row r="887" spans="1:7" x14ac:dyDescent="0.2">
      <c r="A887" s="48" t="str">
        <f t="shared" si="78"/>
        <v/>
      </c>
      <c r="B887" s="49" t="str">
        <f t="shared" si="79"/>
        <v/>
      </c>
      <c r="C887" s="50" t="str">
        <f>IF(A887="","",IF(variable,IF(A887&lt;MortgageCalculator!$L$6*periods_per_year,start_rate,IF(MortgageCalculator!$L$10&gt;=0,MIN(MortgageCalculator!$L$7,start_rate+MortgageCalculator!$L$10*ROUNDUP((A887-MortgageCalculator!$L$6*periods_per_year)/MortgageCalculator!$L$9,0)),MAX(MortgageCalculator!$L$8,start_rate+MortgageCalculator!$L$10*ROUNDUP((A887-MortgageCalculator!$L$6*periods_per_year)/MortgageCalculator!$L$9,0)))),start_rate))</f>
        <v/>
      </c>
      <c r="D887" s="51" t="str">
        <f t="shared" si="80"/>
        <v/>
      </c>
      <c r="E887" s="51" t="str">
        <f t="shared" si="81"/>
        <v/>
      </c>
      <c r="F887" s="51" t="str">
        <f t="shared" si="82"/>
        <v/>
      </c>
      <c r="G887" s="51" t="str">
        <f t="shared" si="83"/>
        <v/>
      </c>
    </row>
    <row r="888" spans="1:7" x14ac:dyDescent="0.2">
      <c r="A888" s="48" t="str">
        <f t="shared" si="78"/>
        <v/>
      </c>
      <c r="B888" s="49" t="str">
        <f t="shared" si="79"/>
        <v/>
      </c>
      <c r="C888" s="50" t="str">
        <f>IF(A888="","",IF(variable,IF(A888&lt;MortgageCalculator!$L$6*periods_per_year,start_rate,IF(MortgageCalculator!$L$10&gt;=0,MIN(MortgageCalculator!$L$7,start_rate+MortgageCalculator!$L$10*ROUNDUP((A888-MortgageCalculator!$L$6*periods_per_year)/MortgageCalculator!$L$9,0)),MAX(MortgageCalculator!$L$8,start_rate+MortgageCalculator!$L$10*ROUNDUP((A888-MortgageCalculator!$L$6*periods_per_year)/MortgageCalculator!$L$9,0)))),start_rate))</f>
        <v/>
      </c>
      <c r="D888" s="51" t="str">
        <f t="shared" si="80"/>
        <v/>
      </c>
      <c r="E888" s="51" t="str">
        <f t="shared" si="81"/>
        <v/>
      </c>
      <c r="F888" s="51" t="str">
        <f t="shared" si="82"/>
        <v/>
      </c>
      <c r="G888" s="51" t="str">
        <f t="shared" si="83"/>
        <v/>
      </c>
    </row>
    <row r="889" spans="1:7" x14ac:dyDescent="0.2">
      <c r="A889" s="48" t="str">
        <f t="shared" si="78"/>
        <v/>
      </c>
      <c r="B889" s="49" t="str">
        <f t="shared" si="79"/>
        <v/>
      </c>
      <c r="C889" s="50" t="str">
        <f>IF(A889="","",IF(variable,IF(A889&lt;MortgageCalculator!$L$6*periods_per_year,start_rate,IF(MortgageCalculator!$L$10&gt;=0,MIN(MortgageCalculator!$L$7,start_rate+MortgageCalculator!$L$10*ROUNDUP((A889-MortgageCalculator!$L$6*periods_per_year)/MortgageCalculator!$L$9,0)),MAX(MortgageCalculator!$L$8,start_rate+MortgageCalculator!$L$10*ROUNDUP((A889-MortgageCalculator!$L$6*periods_per_year)/MortgageCalculator!$L$9,0)))),start_rate))</f>
        <v/>
      </c>
      <c r="D889" s="51" t="str">
        <f t="shared" si="80"/>
        <v/>
      </c>
      <c r="E889" s="51" t="str">
        <f t="shared" si="81"/>
        <v/>
      </c>
      <c r="F889" s="51" t="str">
        <f t="shared" si="82"/>
        <v/>
      </c>
      <c r="G889" s="51" t="str">
        <f t="shared" si="83"/>
        <v/>
      </c>
    </row>
    <row r="890" spans="1:7" x14ac:dyDescent="0.2">
      <c r="A890" s="48" t="str">
        <f t="shared" si="78"/>
        <v/>
      </c>
      <c r="B890" s="49" t="str">
        <f t="shared" si="79"/>
        <v/>
      </c>
      <c r="C890" s="50" t="str">
        <f>IF(A890="","",IF(variable,IF(A890&lt;MortgageCalculator!$L$6*periods_per_year,start_rate,IF(MortgageCalculator!$L$10&gt;=0,MIN(MortgageCalculator!$L$7,start_rate+MortgageCalculator!$L$10*ROUNDUP((A890-MortgageCalculator!$L$6*periods_per_year)/MortgageCalculator!$L$9,0)),MAX(MortgageCalculator!$L$8,start_rate+MortgageCalculator!$L$10*ROUNDUP((A890-MortgageCalculator!$L$6*periods_per_year)/MortgageCalculator!$L$9,0)))),start_rate))</f>
        <v/>
      </c>
      <c r="D890" s="51" t="str">
        <f t="shared" si="80"/>
        <v/>
      </c>
      <c r="E890" s="51" t="str">
        <f t="shared" si="81"/>
        <v/>
      </c>
      <c r="F890" s="51" t="str">
        <f t="shared" si="82"/>
        <v/>
      </c>
      <c r="G890" s="51" t="str">
        <f t="shared" si="83"/>
        <v/>
      </c>
    </row>
    <row r="891" spans="1:7" x14ac:dyDescent="0.2">
      <c r="A891" s="48" t="str">
        <f t="shared" si="78"/>
        <v/>
      </c>
      <c r="B891" s="49" t="str">
        <f t="shared" si="79"/>
        <v/>
      </c>
      <c r="C891" s="50" t="str">
        <f>IF(A891="","",IF(variable,IF(A891&lt;MortgageCalculator!$L$6*periods_per_year,start_rate,IF(MortgageCalculator!$L$10&gt;=0,MIN(MortgageCalculator!$L$7,start_rate+MortgageCalculator!$L$10*ROUNDUP((A891-MortgageCalculator!$L$6*periods_per_year)/MortgageCalculator!$L$9,0)),MAX(MortgageCalculator!$L$8,start_rate+MortgageCalculator!$L$10*ROUNDUP((A891-MortgageCalculator!$L$6*periods_per_year)/MortgageCalculator!$L$9,0)))),start_rate))</f>
        <v/>
      </c>
      <c r="D891" s="51" t="str">
        <f t="shared" si="80"/>
        <v/>
      </c>
      <c r="E891" s="51" t="str">
        <f t="shared" si="81"/>
        <v/>
      </c>
      <c r="F891" s="51" t="str">
        <f t="shared" si="82"/>
        <v/>
      </c>
      <c r="G891" s="51" t="str">
        <f t="shared" si="83"/>
        <v/>
      </c>
    </row>
    <row r="892" spans="1:7" x14ac:dyDescent="0.2">
      <c r="A892" s="48" t="str">
        <f t="shared" si="78"/>
        <v/>
      </c>
      <c r="B892" s="49" t="str">
        <f t="shared" si="79"/>
        <v/>
      </c>
      <c r="C892" s="50" t="str">
        <f>IF(A892="","",IF(variable,IF(A892&lt;MortgageCalculator!$L$6*periods_per_year,start_rate,IF(MortgageCalculator!$L$10&gt;=0,MIN(MortgageCalculator!$L$7,start_rate+MortgageCalculator!$L$10*ROUNDUP((A892-MortgageCalculator!$L$6*periods_per_year)/MortgageCalculator!$L$9,0)),MAX(MortgageCalculator!$L$8,start_rate+MortgageCalculator!$L$10*ROUNDUP((A892-MortgageCalculator!$L$6*periods_per_year)/MortgageCalculator!$L$9,0)))),start_rate))</f>
        <v/>
      </c>
      <c r="D892" s="51" t="str">
        <f t="shared" si="80"/>
        <v/>
      </c>
      <c r="E892" s="51" t="str">
        <f t="shared" si="81"/>
        <v/>
      </c>
      <c r="F892" s="51" t="str">
        <f t="shared" si="82"/>
        <v/>
      </c>
      <c r="G892" s="51" t="str">
        <f t="shared" si="83"/>
        <v/>
      </c>
    </row>
    <row r="893" spans="1:7" x14ac:dyDescent="0.2">
      <c r="A893" s="48" t="str">
        <f t="shared" si="78"/>
        <v/>
      </c>
      <c r="B893" s="49" t="str">
        <f t="shared" si="79"/>
        <v/>
      </c>
      <c r="C893" s="50" t="str">
        <f>IF(A893="","",IF(variable,IF(A893&lt;MortgageCalculator!$L$6*periods_per_year,start_rate,IF(MortgageCalculator!$L$10&gt;=0,MIN(MortgageCalculator!$L$7,start_rate+MortgageCalculator!$L$10*ROUNDUP((A893-MortgageCalculator!$L$6*periods_per_year)/MortgageCalculator!$L$9,0)),MAX(MortgageCalculator!$L$8,start_rate+MortgageCalculator!$L$10*ROUNDUP((A893-MortgageCalculator!$L$6*periods_per_year)/MortgageCalculator!$L$9,0)))),start_rate))</f>
        <v/>
      </c>
      <c r="D893" s="51" t="str">
        <f t="shared" si="80"/>
        <v/>
      </c>
      <c r="E893" s="51" t="str">
        <f t="shared" si="81"/>
        <v/>
      </c>
      <c r="F893" s="51" t="str">
        <f t="shared" si="82"/>
        <v/>
      </c>
      <c r="G893" s="51" t="str">
        <f t="shared" si="83"/>
        <v/>
      </c>
    </row>
    <row r="894" spans="1:7" x14ac:dyDescent="0.2">
      <c r="A894" s="48" t="str">
        <f t="shared" si="78"/>
        <v/>
      </c>
      <c r="B894" s="49" t="str">
        <f t="shared" si="79"/>
        <v/>
      </c>
      <c r="C894" s="50" t="str">
        <f>IF(A894="","",IF(variable,IF(A894&lt;MortgageCalculator!$L$6*periods_per_year,start_rate,IF(MortgageCalculator!$L$10&gt;=0,MIN(MortgageCalculator!$L$7,start_rate+MortgageCalculator!$L$10*ROUNDUP((A894-MortgageCalculator!$L$6*periods_per_year)/MortgageCalculator!$L$9,0)),MAX(MortgageCalculator!$L$8,start_rate+MortgageCalculator!$L$10*ROUNDUP((A894-MortgageCalculator!$L$6*periods_per_year)/MortgageCalculator!$L$9,0)))),start_rate))</f>
        <v/>
      </c>
      <c r="D894" s="51" t="str">
        <f t="shared" si="80"/>
        <v/>
      </c>
      <c r="E894" s="51" t="str">
        <f t="shared" si="81"/>
        <v/>
      </c>
      <c r="F894" s="51" t="str">
        <f t="shared" si="82"/>
        <v/>
      </c>
      <c r="G894" s="51" t="str">
        <f t="shared" si="83"/>
        <v/>
      </c>
    </row>
    <row r="895" spans="1:7" x14ac:dyDescent="0.2">
      <c r="A895" s="48" t="str">
        <f t="shared" si="78"/>
        <v/>
      </c>
      <c r="B895" s="49" t="str">
        <f t="shared" si="79"/>
        <v/>
      </c>
      <c r="C895" s="50" t="str">
        <f>IF(A895="","",IF(variable,IF(A895&lt;MortgageCalculator!$L$6*periods_per_year,start_rate,IF(MortgageCalculator!$L$10&gt;=0,MIN(MortgageCalculator!$L$7,start_rate+MortgageCalculator!$L$10*ROUNDUP((A895-MortgageCalculator!$L$6*periods_per_year)/MortgageCalculator!$L$9,0)),MAX(MortgageCalculator!$L$8,start_rate+MortgageCalculator!$L$10*ROUNDUP((A895-MortgageCalculator!$L$6*periods_per_year)/MortgageCalculator!$L$9,0)))),start_rate))</f>
        <v/>
      </c>
      <c r="D895" s="51" t="str">
        <f t="shared" si="80"/>
        <v/>
      </c>
      <c r="E895" s="51" t="str">
        <f t="shared" si="81"/>
        <v/>
      </c>
      <c r="F895" s="51" t="str">
        <f t="shared" si="82"/>
        <v/>
      </c>
      <c r="G895" s="51" t="str">
        <f t="shared" si="83"/>
        <v/>
      </c>
    </row>
    <row r="896" spans="1:7" x14ac:dyDescent="0.2">
      <c r="A896" s="48" t="str">
        <f t="shared" si="78"/>
        <v/>
      </c>
      <c r="B896" s="49" t="str">
        <f t="shared" si="79"/>
        <v/>
      </c>
      <c r="C896" s="50" t="str">
        <f>IF(A896="","",IF(variable,IF(A896&lt;MortgageCalculator!$L$6*periods_per_year,start_rate,IF(MortgageCalculator!$L$10&gt;=0,MIN(MortgageCalculator!$L$7,start_rate+MortgageCalculator!$L$10*ROUNDUP((A896-MortgageCalculator!$L$6*periods_per_year)/MortgageCalculator!$L$9,0)),MAX(MortgageCalculator!$L$8,start_rate+MortgageCalculator!$L$10*ROUNDUP((A896-MortgageCalculator!$L$6*periods_per_year)/MortgageCalculator!$L$9,0)))),start_rate))</f>
        <v/>
      </c>
      <c r="D896" s="51" t="str">
        <f t="shared" si="80"/>
        <v/>
      </c>
      <c r="E896" s="51" t="str">
        <f t="shared" si="81"/>
        <v/>
      </c>
      <c r="F896" s="51" t="str">
        <f t="shared" si="82"/>
        <v/>
      </c>
      <c r="G896" s="51" t="str">
        <f t="shared" si="83"/>
        <v/>
      </c>
    </row>
    <row r="897" spans="1:7" x14ac:dyDescent="0.2">
      <c r="A897" s="48" t="str">
        <f t="shared" si="78"/>
        <v/>
      </c>
      <c r="B897" s="49" t="str">
        <f t="shared" si="79"/>
        <v/>
      </c>
      <c r="C897" s="50" t="str">
        <f>IF(A897="","",IF(variable,IF(A897&lt;MortgageCalculator!$L$6*periods_per_year,start_rate,IF(MortgageCalculator!$L$10&gt;=0,MIN(MortgageCalculator!$L$7,start_rate+MortgageCalculator!$L$10*ROUNDUP((A897-MortgageCalculator!$L$6*periods_per_year)/MortgageCalculator!$L$9,0)),MAX(MortgageCalculator!$L$8,start_rate+MortgageCalculator!$L$10*ROUNDUP((A897-MortgageCalculator!$L$6*periods_per_year)/MortgageCalculator!$L$9,0)))),start_rate))</f>
        <v/>
      </c>
      <c r="D897" s="51" t="str">
        <f t="shared" si="80"/>
        <v/>
      </c>
      <c r="E897" s="51" t="str">
        <f t="shared" si="81"/>
        <v/>
      </c>
      <c r="F897" s="51" t="str">
        <f t="shared" si="82"/>
        <v/>
      </c>
      <c r="G897" s="51" t="str">
        <f t="shared" si="83"/>
        <v/>
      </c>
    </row>
    <row r="898" spans="1:7" x14ac:dyDescent="0.2">
      <c r="A898" s="48" t="str">
        <f t="shared" si="78"/>
        <v/>
      </c>
      <c r="B898" s="49" t="str">
        <f t="shared" si="79"/>
        <v/>
      </c>
      <c r="C898" s="50" t="str">
        <f>IF(A898="","",IF(variable,IF(A898&lt;MortgageCalculator!$L$6*periods_per_year,start_rate,IF(MortgageCalculator!$L$10&gt;=0,MIN(MortgageCalculator!$L$7,start_rate+MortgageCalculator!$L$10*ROUNDUP((A898-MortgageCalculator!$L$6*periods_per_year)/MortgageCalculator!$L$9,0)),MAX(MortgageCalculator!$L$8,start_rate+MortgageCalculator!$L$10*ROUNDUP((A898-MortgageCalculator!$L$6*periods_per_year)/MortgageCalculator!$L$9,0)))),start_rate))</f>
        <v/>
      </c>
      <c r="D898" s="51" t="str">
        <f t="shared" si="80"/>
        <v/>
      </c>
      <c r="E898" s="51" t="str">
        <f t="shared" si="81"/>
        <v/>
      </c>
      <c r="F898" s="51" t="str">
        <f t="shared" si="82"/>
        <v/>
      </c>
      <c r="G898" s="51" t="str">
        <f t="shared" si="83"/>
        <v/>
      </c>
    </row>
    <row r="899" spans="1:7" x14ac:dyDescent="0.2">
      <c r="A899" s="48" t="str">
        <f t="shared" si="78"/>
        <v/>
      </c>
      <c r="B899" s="49" t="str">
        <f t="shared" si="79"/>
        <v/>
      </c>
      <c r="C899" s="50" t="str">
        <f>IF(A899="","",IF(variable,IF(A899&lt;MortgageCalculator!$L$6*periods_per_year,start_rate,IF(MortgageCalculator!$L$10&gt;=0,MIN(MortgageCalculator!$L$7,start_rate+MortgageCalculator!$L$10*ROUNDUP((A899-MortgageCalculator!$L$6*periods_per_year)/MortgageCalculator!$L$9,0)),MAX(MortgageCalculator!$L$8,start_rate+MortgageCalculator!$L$10*ROUNDUP((A899-MortgageCalculator!$L$6*periods_per_year)/MortgageCalculator!$L$9,0)))),start_rate))</f>
        <v/>
      </c>
      <c r="D899" s="51" t="str">
        <f t="shared" si="80"/>
        <v/>
      </c>
      <c r="E899" s="51" t="str">
        <f t="shared" si="81"/>
        <v/>
      </c>
      <c r="F899" s="51" t="str">
        <f t="shared" si="82"/>
        <v/>
      </c>
      <c r="G899" s="51" t="str">
        <f t="shared" si="83"/>
        <v/>
      </c>
    </row>
    <row r="900" spans="1:7" x14ac:dyDescent="0.2">
      <c r="A900" s="48" t="str">
        <f t="shared" ref="A900:A963" si="84">IF(G899="","",IF(OR(A899&gt;=nper,ROUND(G899,2)&lt;=0),"",A899+1))</f>
        <v/>
      </c>
      <c r="B900" s="49" t="str">
        <f t="shared" ref="B900:B963" si="85">IF(A900="","",IF(OR(periods_per_year=26,periods_per_year=52),IF(periods_per_year=26,IF(A900=1,fpdate,B899+14),IF(periods_per_year=52,IF(A900=1,fpdate,B899+7),"n/a")),IF(periods_per_year=24,DATE(YEAR(fpdate),MONTH(fpdate)+(A900-1)/2+IF(AND(DAY(fpdate)&gt;=15,MOD(A900,2)=0),1,0),IF(MOD(A900,2)=0,IF(DAY(fpdate)&gt;=15,DAY(fpdate)-14,DAY(fpdate)+14),DAY(fpdate))),IF(DAY(DATE(YEAR(fpdate),MONTH(fpdate)+A900-1,DAY(fpdate)))&lt;&gt;DAY(fpdate),DATE(YEAR(fpdate),MONTH(fpdate)+A900,0),DATE(YEAR(fpdate),MONTH(fpdate)+A900-1,DAY(fpdate))))))</f>
        <v/>
      </c>
      <c r="C900" s="50" t="str">
        <f>IF(A900="","",IF(variable,IF(A900&lt;MortgageCalculator!$L$6*periods_per_year,start_rate,IF(MortgageCalculator!$L$10&gt;=0,MIN(MortgageCalculator!$L$7,start_rate+MortgageCalculator!$L$10*ROUNDUP((A900-MortgageCalculator!$L$6*periods_per_year)/MortgageCalculator!$L$9,0)),MAX(MortgageCalculator!$L$8,start_rate+MortgageCalculator!$L$10*ROUNDUP((A900-MortgageCalculator!$L$6*periods_per_year)/MortgageCalculator!$L$9,0)))),start_rate))</f>
        <v/>
      </c>
      <c r="D900" s="51" t="str">
        <f t="shared" ref="D900:D963" si="86">IF(A900="","",ROUND((((1+C900/CP)^(CP/periods_per_year))-1)*G899,2))</f>
        <v/>
      </c>
      <c r="E900" s="51" t="str">
        <f t="shared" ref="E900:E963" si="87">IF(A900="","",IF(A900=nper,G899+D900,MIN(G899+D900,IF(C900=C899,E899,ROUND(-PMT(((1+C900/CP)^(CP/periods_per_year))-1,nper-A900+1,G899),2)))))</f>
        <v/>
      </c>
      <c r="F900" s="51" t="str">
        <f t="shared" ref="F900:F963" si="88">IF(A900="","",E900-D900)</f>
        <v/>
      </c>
      <c r="G900" s="51" t="str">
        <f t="shared" ref="G900:G963" si="89">IF(A900="","",G899-F900)</f>
        <v/>
      </c>
    </row>
    <row r="901" spans="1:7" x14ac:dyDescent="0.2">
      <c r="A901" s="48" t="str">
        <f t="shared" si="84"/>
        <v/>
      </c>
      <c r="B901" s="49" t="str">
        <f t="shared" si="85"/>
        <v/>
      </c>
      <c r="C901" s="50" t="str">
        <f>IF(A901="","",IF(variable,IF(A901&lt;MortgageCalculator!$L$6*periods_per_year,start_rate,IF(MortgageCalculator!$L$10&gt;=0,MIN(MortgageCalculator!$L$7,start_rate+MortgageCalculator!$L$10*ROUNDUP((A901-MortgageCalculator!$L$6*periods_per_year)/MortgageCalculator!$L$9,0)),MAX(MortgageCalculator!$L$8,start_rate+MortgageCalculator!$L$10*ROUNDUP((A901-MortgageCalculator!$L$6*periods_per_year)/MortgageCalculator!$L$9,0)))),start_rate))</f>
        <v/>
      </c>
      <c r="D901" s="51" t="str">
        <f t="shared" si="86"/>
        <v/>
      </c>
      <c r="E901" s="51" t="str">
        <f t="shared" si="87"/>
        <v/>
      </c>
      <c r="F901" s="51" t="str">
        <f t="shared" si="88"/>
        <v/>
      </c>
      <c r="G901" s="51" t="str">
        <f t="shared" si="89"/>
        <v/>
      </c>
    </row>
    <row r="902" spans="1:7" x14ac:dyDescent="0.2">
      <c r="A902" s="48" t="str">
        <f t="shared" si="84"/>
        <v/>
      </c>
      <c r="B902" s="49" t="str">
        <f t="shared" si="85"/>
        <v/>
      </c>
      <c r="C902" s="50" t="str">
        <f>IF(A902="","",IF(variable,IF(A902&lt;MortgageCalculator!$L$6*periods_per_year,start_rate,IF(MortgageCalculator!$L$10&gt;=0,MIN(MortgageCalculator!$L$7,start_rate+MortgageCalculator!$L$10*ROUNDUP((A902-MortgageCalculator!$L$6*periods_per_year)/MortgageCalculator!$L$9,0)),MAX(MortgageCalculator!$L$8,start_rate+MortgageCalculator!$L$10*ROUNDUP((A902-MortgageCalculator!$L$6*periods_per_year)/MortgageCalculator!$L$9,0)))),start_rate))</f>
        <v/>
      </c>
      <c r="D902" s="51" t="str">
        <f t="shared" si="86"/>
        <v/>
      </c>
      <c r="E902" s="51" t="str">
        <f t="shared" si="87"/>
        <v/>
      </c>
      <c r="F902" s="51" t="str">
        <f t="shared" si="88"/>
        <v/>
      </c>
      <c r="G902" s="51" t="str">
        <f t="shared" si="89"/>
        <v/>
      </c>
    </row>
    <row r="903" spans="1:7" x14ac:dyDescent="0.2">
      <c r="A903" s="48" t="str">
        <f t="shared" si="84"/>
        <v/>
      </c>
      <c r="B903" s="49" t="str">
        <f t="shared" si="85"/>
        <v/>
      </c>
      <c r="C903" s="50" t="str">
        <f>IF(A903="","",IF(variable,IF(A903&lt;MortgageCalculator!$L$6*periods_per_year,start_rate,IF(MortgageCalculator!$L$10&gt;=0,MIN(MortgageCalculator!$L$7,start_rate+MortgageCalculator!$L$10*ROUNDUP((A903-MortgageCalculator!$L$6*periods_per_year)/MortgageCalculator!$L$9,0)),MAX(MortgageCalculator!$L$8,start_rate+MortgageCalculator!$L$10*ROUNDUP((A903-MortgageCalculator!$L$6*periods_per_year)/MortgageCalculator!$L$9,0)))),start_rate))</f>
        <v/>
      </c>
      <c r="D903" s="51" t="str">
        <f t="shared" si="86"/>
        <v/>
      </c>
      <c r="E903" s="51" t="str">
        <f t="shared" si="87"/>
        <v/>
      </c>
      <c r="F903" s="51" t="str">
        <f t="shared" si="88"/>
        <v/>
      </c>
      <c r="G903" s="51" t="str">
        <f t="shared" si="89"/>
        <v/>
      </c>
    </row>
    <row r="904" spans="1:7" x14ac:dyDescent="0.2">
      <c r="A904" s="48" t="str">
        <f t="shared" si="84"/>
        <v/>
      </c>
      <c r="B904" s="49" t="str">
        <f t="shared" si="85"/>
        <v/>
      </c>
      <c r="C904" s="50" t="str">
        <f>IF(A904="","",IF(variable,IF(A904&lt;MortgageCalculator!$L$6*periods_per_year,start_rate,IF(MortgageCalculator!$L$10&gt;=0,MIN(MortgageCalculator!$L$7,start_rate+MortgageCalculator!$L$10*ROUNDUP((A904-MortgageCalculator!$L$6*periods_per_year)/MortgageCalculator!$L$9,0)),MAX(MortgageCalculator!$L$8,start_rate+MortgageCalculator!$L$10*ROUNDUP((A904-MortgageCalculator!$L$6*periods_per_year)/MortgageCalculator!$L$9,0)))),start_rate))</f>
        <v/>
      </c>
      <c r="D904" s="51" t="str">
        <f t="shared" si="86"/>
        <v/>
      </c>
      <c r="E904" s="51" t="str">
        <f t="shared" si="87"/>
        <v/>
      </c>
      <c r="F904" s="51" t="str">
        <f t="shared" si="88"/>
        <v/>
      </c>
      <c r="G904" s="51" t="str">
        <f t="shared" si="89"/>
        <v/>
      </c>
    </row>
    <row r="905" spans="1:7" x14ac:dyDescent="0.2">
      <c r="A905" s="48" t="str">
        <f t="shared" si="84"/>
        <v/>
      </c>
      <c r="B905" s="49" t="str">
        <f t="shared" si="85"/>
        <v/>
      </c>
      <c r="C905" s="50" t="str">
        <f>IF(A905="","",IF(variable,IF(A905&lt;MortgageCalculator!$L$6*periods_per_year,start_rate,IF(MortgageCalculator!$L$10&gt;=0,MIN(MortgageCalculator!$L$7,start_rate+MortgageCalculator!$L$10*ROUNDUP((A905-MortgageCalculator!$L$6*periods_per_year)/MortgageCalculator!$L$9,0)),MAX(MortgageCalculator!$L$8,start_rate+MortgageCalculator!$L$10*ROUNDUP((A905-MortgageCalculator!$L$6*periods_per_year)/MortgageCalculator!$L$9,0)))),start_rate))</f>
        <v/>
      </c>
      <c r="D905" s="51" t="str">
        <f t="shared" si="86"/>
        <v/>
      </c>
      <c r="E905" s="51" t="str">
        <f t="shared" si="87"/>
        <v/>
      </c>
      <c r="F905" s="51" t="str">
        <f t="shared" si="88"/>
        <v/>
      </c>
      <c r="G905" s="51" t="str">
        <f t="shared" si="89"/>
        <v/>
      </c>
    </row>
    <row r="906" spans="1:7" x14ac:dyDescent="0.2">
      <c r="A906" s="48" t="str">
        <f t="shared" si="84"/>
        <v/>
      </c>
      <c r="B906" s="49" t="str">
        <f t="shared" si="85"/>
        <v/>
      </c>
      <c r="C906" s="50" t="str">
        <f>IF(A906="","",IF(variable,IF(A906&lt;MortgageCalculator!$L$6*periods_per_year,start_rate,IF(MortgageCalculator!$L$10&gt;=0,MIN(MortgageCalculator!$L$7,start_rate+MortgageCalculator!$L$10*ROUNDUP((A906-MortgageCalculator!$L$6*periods_per_year)/MortgageCalculator!$L$9,0)),MAX(MortgageCalculator!$L$8,start_rate+MortgageCalculator!$L$10*ROUNDUP((A906-MortgageCalculator!$L$6*periods_per_year)/MortgageCalculator!$L$9,0)))),start_rate))</f>
        <v/>
      </c>
      <c r="D906" s="51" t="str">
        <f t="shared" si="86"/>
        <v/>
      </c>
      <c r="E906" s="51" t="str">
        <f t="shared" si="87"/>
        <v/>
      </c>
      <c r="F906" s="51" t="str">
        <f t="shared" si="88"/>
        <v/>
      </c>
      <c r="G906" s="51" t="str">
        <f t="shared" si="89"/>
        <v/>
      </c>
    </row>
    <row r="907" spans="1:7" x14ac:dyDescent="0.2">
      <c r="A907" s="48" t="str">
        <f t="shared" si="84"/>
        <v/>
      </c>
      <c r="B907" s="49" t="str">
        <f t="shared" si="85"/>
        <v/>
      </c>
      <c r="C907" s="50" t="str">
        <f>IF(A907="","",IF(variable,IF(A907&lt;MortgageCalculator!$L$6*periods_per_year,start_rate,IF(MortgageCalculator!$L$10&gt;=0,MIN(MortgageCalculator!$L$7,start_rate+MortgageCalculator!$L$10*ROUNDUP((A907-MortgageCalculator!$L$6*periods_per_year)/MortgageCalculator!$L$9,0)),MAX(MortgageCalculator!$L$8,start_rate+MortgageCalculator!$L$10*ROUNDUP((A907-MortgageCalculator!$L$6*periods_per_year)/MortgageCalculator!$L$9,0)))),start_rate))</f>
        <v/>
      </c>
      <c r="D907" s="51" t="str">
        <f t="shared" si="86"/>
        <v/>
      </c>
      <c r="E907" s="51" t="str">
        <f t="shared" si="87"/>
        <v/>
      </c>
      <c r="F907" s="51" t="str">
        <f t="shared" si="88"/>
        <v/>
      </c>
      <c r="G907" s="51" t="str">
        <f t="shared" si="89"/>
        <v/>
      </c>
    </row>
    <row r="908" spans="1:7" x14ac:dyDescent="0.2">
      <c r="A908" s="48" t="str">
        <f t="shared" si="84"/>
        <v/>
      </c>
      <c r="B908" s="49" t="str">
        <f t="shared" si="85"/>
        <v/>
      </c>
      <c r="C908" s="50" t="str">
        <f>IF(A908="","",IF(variable,IF(A908&lt;MortgageCalculator!$L$6*periods_per_year,start_rate,IF(MortgageCalculator!$L$10&gt;=0,MIN(MortgageCalculator!$L$7,start_rate+MortgageCalculator!$L$10*ROUNDUP((A908-MortgageCalculator!$L$6*periods_per_year)/MortgageCalculator!$L$9,0)),MAX(MortgageCalculator!$L$8,start_rate+MortgageCalculator!$L$10*ROUNDUP((A908-MortgageCalculator!$L$6*periods_per_year)/MortgageCalculator!$L$9,0)))),start_rate))</f>
        <v/>
      </c>
      <c r="D908" s="51" t="str">
        <f t="shared" si="86"/>
        <v/>
      </c>
      <c r="E908" s="51" t="str">
        <f t="shared" si="87"/>
        <v/>
      </c>
      <c r="F908" s="51" t="str">
        <f t="shared" si="88"/>
        <v/>
      </c>
      <c r="G908" s="51" t="str">
        <f t="shared" si="89"/>
        <v/>
      </c>
    </row>
    <row r="909" spans="1:7" x14ac:dyDescent="0.2">
      <c r="A909" s="48" t="str">
        <f t="shared" si="84"/>
        <v/>
      </c>
      <c r="B909" s="49" t="str">
        <f t="shared" si="85"/>
        <v/>
      </c>
      <c r="C909" s="50" t="str">
        <f>IF(A909="","",IF(variable,IF(A909&lt;MortgageCalculator!$L$6*periods_per_year,start_rate,IF(MortgageCalculator!$L$10&gt;=0,MIN(MortgageCalculator!$L$7,start_rate+MortgageCalculator!$L$10*ROUNDUP((A909-MortgageCalculator!$L$6*periods_per_year)/MortgageCalculator!$L$9,0)),MAX(MortgageCalculator!$L$8,start_rate+MortgageCalculator!$L$10*ROUNDUP((A909-MortgageCalculator!$L$6*periods_per_year)/MortgageCalculator!$L$9,0)))),start_rate))</f>
        <v/>
      </c>
      <c r="D909" s="51" t="str">
        <f t="shared" si="86"/>
        <v/>
      </c>
      <c r="E909" s="51" t="str">
        <f t="shared" si="87"/>
        <v/>
      </c>
      <c r="F909" s="51" t="str">
        <f t="shared" si="88"/>
        <v/>
      </c>
      <c r="G909" s="51" t="str">
        <f t="shared" si="89"/>
        <v/>
      </c>
    </row>
    <row r="910" spans="1:7" x14ac:dyDescent="0.2">
      <c r="A910" s="48" t="str">
        <f t="shared" si="84"/>
        <v/>
      </c>
      <c r="B910" s="49" t="str">
        <f t="shared" si="85"/>
        <v/>
      </c>
      <c r="C910" s="50" t="str">
        <f>IF(A910="","",IF(variable,IF(A910&lt;MortgageCalculator!$L$6*periods_per_year,start_rate,IF(MortgageCalculator!$L$10&gt;=0,MIN(MortgageCalculator!$L$7,start_rate+MortgageCalculator!$L$10*ROUNDUP((A910-MortgageCalculator!$L$6*periods_per_year)/MortgageCalculator!$L$9,0)),MAX(MortgageCalculator!$L$8,start_rate+MortgageCalculator!$L$10*ROUNDUP((A910-MortgageCalculator!$L$6*periods_per_year)/MortgageCalculator!$L$9,0)))),start_rate))</f>
        <v/>
      </c>
      <c r="D910" s="51" t="str">
        <f t="shared" si="86"/>
        <v/>
      </c>
      <c r="E910" s="51" t="str">
        <f t="shared" si="87"/>
        <v/>
      </c>
      <c r="F910" s="51" t="str">
        <f t="shared" si="88"/>
        <v/>
      </c>
      <c r="G910" s="51" t="str">
        <f t="shared" si="89"/>
        <v/>
      </c>
    </row>
    <row r="911" spans="1:7" x14ac:dyDescent="0.2">
      <c r="A911" s="48" t="str">
        <f t="shared" si="84"/>
        <v/>
      </c>
      <c r="B911" s="49" t="str">
        <f t="shared" si="85"/>
        <v/>
      </c>
      <c r="C911" s="50" t="str">
        <f>IF(A911="","",IF(variable,IF(A911&lt;MortgageCalculator!$L$6*periods_per_year,start_rate,IF(MortgageCalculator!$L$10&gt;=0,MIN(MortgageCalculator!$L$7,start_rate+MortgageCalculator!$L$10*ROUNDUP((A911-MortgageCalculator!$L$6*periods_per_year)/MortgageCalculator!$L$9,0)),MAX(MortgageCalculator!$L$8,start_rate+MortgageCalculator!$L$10*ROUNDUP((A911-MortgageCalculator!$L$6*periods_per_year)/MortgageCalculator!$L$9,0)))),start_rate))</f>
        <v/>
      </c>
      <c r="D911" s="51" t="str">
        <f t="shared" si="86"/>
        <v/>
      </c>
      <c r="E911" s="51" t="str">
        <f t="shared" si="87"/>
        <v/>
      </c>
      <c r="F911" s="51" t="str">
        <f t="shared" si="88"/>
        <v/>
      </c>
      <c r="G911" s="51" t="str">
        <f t="shared" si="89"/>
        <v/>
      </c>
    </row>
    <row r="912" spans="1:7" x14ac:dyDescent="0.2">
      <c r="A912" s="48" t="str">
        <f t="shared" si="84"/>
        <v/>
      </c>
      <c r="B912" s="49" t="str">
        <f t="shared" si="85"/>
        <v/>
      </c>
      <c r="C912" s="50" t="str">
        <f>IF(A912="","",IF(variable,IF(A912&lt;MortgageCalculator!$L$6*periods_per_year,start_rate,IF(MortgageCalculator!$L$10&gt;=0,MIN(MortgageCalculator!$L$7,start_rate+MortgageCalculator!$L$10*ROUNDUP((A912-MortgageCalculator!$L$6*periods_per_year)/MortgageCalculator!$L$9,0)),MAX(MortgageCalculator!$L$8,start_rate+MortgageCalculator!$L$10*ROUNDUP((A912-MortgageCalculator!$L$6*periods_per_year)/MortgageCalculator!$L$9,0)))),start_rate))</f>
        <v/>
      </c>
      <c r="D912" s="51" t="str">
        <f t="shared" si="86"/>
        <v/>
      </c>
      <c r="E912" s="51" t="str">
        <f t="shared" si="87"/>
        <v/>
      </c>
      <c r="F912" s="51" t="str">
        <f t="shared" si="88"/>
        <v/>
      </c>
      <c r="G912" s="51" t="str">
        <f t="shared" si="89"/>
        <v/>
      </c>
    </row>
    <row r="913" spans="1:7" x14ac:dyDescent="0.2">
      <c r="A913" s="48" t="str">
        <f t="shared" si="84"/>
        <v/>
      </c>
      <c r="B913" s="49" t="str">
        <f t="shared" si="85"/>
        <v/>
      </c>
      <c r="C913" s="50" t="str">
        <f>IF(A913="","",IF(variable,IF(A913&lt;MortgageCalculator!$L$6*periods_per_year,start_rate,IF(MortgageCalculator!$L$10&gt;=0,MIN(MortgageCalculator!$L$7,start_rate+MortgageCalculator!$L$10*ROUNDUP((A913-MortgageCalculator!$L$6*periods_per_year)/MortgageCalculator!$L$9,0)),MAX(MortgageCalculator!$L$8,start_rate+MortgageCalculator!$L$10*ROUNDUP((A913-MortgageCalculator!$L$6*periods_per_year)/MortgageCalculator!$L$9,0)))),start_rate))</f>
        <v/>
      </c>
      <c r="D913" s="51" t="str">
        <f t="shared" si="86"/>
        <v/>
      </c>
      <c r="E913" s="51" t="str">
        <f t="shared" si="87"/>
        <v/>
      </c>
      <c r="F913" s="51" t="str">
        <f t="shared" si="88"/>
        <v/>
      </c>
      <c r="G913" s="51" t="str">
        <f t="shared" si="89"/>
        <v/>
      </c>
    </row>
    <row r="914" spans="1:7" x14ac:dyDescent="0.2">
      <c r="A914" s="48" t="str">
        <f t="shared" si="84"/>
        <v/>
      </c>
      <c r="B914" s="49" t="str">
        <f t="shared" si="85"/>
        <v/>
      </c>
      <c r="C914" s="50" t="str">
        <f>IF(A914="","",IF(variable,IF(A914&lt;MortgageCalculator!$L$6*periods_per_year,start_rate,IF(MortgageCalculator!$L$10&gt;=0,MIN(MortgageCalculator!$L$7,start_rate+MortgageCalculator!$L$10*ROUNDUP((A914-MortgageCalculator!$L$6*periods_per_year)/MortgageCalculator!$L$9,0)),MAX(MortgageCalculator!$L$8,start_rate+MortgageCalculator!$L$10*ROUNDUP((A914-MortgageCalculator!$L$6*periods_per_year)/MortgageCalculator!$L$9,0)))),start_rate))</f>
        <v/>
      </c>
      <c r="D914" s="51" t="str">
        <f t="shared" si="86"/>
        <v/>
      </c>
      <c r="E914" s="51" t="str">
        <f t="shared" si="87"/>
        <v/>
      </c>
      <c r="F914" s="51" t="str">
        <f t="shared" si="88"/>
        <v/>
      </c>
      <c r="G914" s="51" t="str">
        <f t="shared" si="89"/>
        <v/>
      </c>
    </row>
    <row r="915" spans="1:7" x14ac:dyDescent="0.2">
      <c r="A915" s="48" t="str">
        <f t="shared" si="84"/>
        <v/>
      </c>
      <c r="B915" s="49" t="str">
        <f t="shared" si="85"/>
        <v/>
      </c>
      <c r="C915" s="50" t="str">
        <f>IF(A915="","",IF(variable,IF(A915&lt;MortgageCalculator!$L$6*periods_per_year,start_rate,IF(MortgageCalculator!$L$10&gt;=0,MIN(MortgageCalculator!$L$7,start_rate+MortgageCalculator!$L$10*ROUNDUP((A915-MortgageCalculator!$L$6*periods_per_year)/MortgageCalculator!$L$9,0)),MAX(MortgageCalculator!$L$8,start_rate+MortgageCalculator!$L$10*ROUNDUP((A915-MortgageCalculator!$L$6*periods_per_year)/MortgageCalculator!$L$9,0)))),start_rate))</f>
        <v/>
      </c>
      <c r="D915" s="51" t="str">
        <f t="shared" si="86"/>
        <v/>
      </c>
      <c r="E915" s="51" t="str">
        <f t="shared" si="87"/>
        <v/>
      </c>
      <c r="F915" s="51" t="str">
        <f t="shared" si="88"/>
        <v/>
      </c>
      <c r="G915" s="51" t="str">
        <f t="shared" si="89"/>
        <v/>
      </c>
    </row>
    <row r="916" spans="1:7" x14ac:dyDescent="0.2">
      <c r="A916" s="48" t="str">
        <f t="shared" si="84"/>
        <v/>
      </c>
      <c r="B916" s="49" t="str">
        <f t="shared" si="85"/>
        <v/>
      </c>
      <c r="C916" s="50" t="str">
        <f>IF(A916="","",IF(variable,IF(A916&lt;MortgageCalculator!$L$6*periods_per_year,start_rate,IF(MortgageCalculator!$L$10&gt;=0,MIN(MortgageCalculator!$L$7,start_rate+MortgageCalculator!$L$10*ROUNDUP((A916-MortgageCalculator!$L$6*periods_per_year)/MortgageCalculator!$L$9,0)),MAX(MortgageCalculator!$L$8,start_rate+MortgageCalculator!$L$10*ROUNDUP((A916-MortgageCalculator!$L$6*periods_per_year)/MortgageCalculator!$L$9,0)))),start_rate))</f>
        <v/>
      </c>
      <c r="D916" s="51" t="str">
        <f t="shared" si="86"/>
        <v/>
      </c>
      <c r="E916" s="51" t="str">
        <f t="shared" si="87"/>
        <v/>
      </c>
      <c r="F916" s="51" t="str">
        <f t="shared" si="88"/>
        <v/>
      </c>
      <c r="G916" s="51" t="str">
        <f t="shared" si="89"/>
        <v/>
      </c>
    </row>
    <row r="917" spans="1:7" x14ac:dyDescent="0.2">
      <c r="A917" s="48" t="str">
        <f t="shared" si="84"/>
        <v/>
      </c>
      <c r="B917" s="49" t="str">
        <f t="shared" si="85"/>
        <v/>
      </c>
      <c r="C917" s="50" t="str">
        <f>IF(A917="","",IF(variable,IF(A917&lt;MortgageCalculator!$L$6*periods_per_year,start_rate,IF(MortgageCalculator!$L$10&gt;=0,MIN(MortgageCalculator!$L$7,start_rate+MortgageCalculator!$L$10*ROUNDUP((A917-MortgageCalculator!$L$6*periods_per_year)/MortgageCalculator!$L$9,0)),MAX(MortgageCalculator!$L$8,start_rate+MortgageCalculator!$L$10*ROUNDUP((A917-MortgageCalculator!$L$6*periods_per_year)/MortgageCalculator!$L$9,0)))),start_rate))</f>
        <v/>
      </c>
      <c r="D917" s="51" t="str">
        <f t="shared" si="86"/>
        <v/>
      </c>
      <c r="E917" s="51" t="str">
        <f t="shared" si="87"/>
        <v/>
      </c>
      <c r="F917" s="51" t="str">
        <f t="shared" si="88"/>
        <v/>
      </c>
      <c r="G917" s="51" t="str">
        <f t="shared" si="89"/>
        <v/>
      </c>
    </row>
    <row r="918" spans="1:7" x14ac:dyDescent="0.2">
      <c r="A918" s="48" t="str">
        <f t="shared" si="84"/>
        <v/>
      </c>
      <c r="B918" s="49" t="str">
        <f t="shared" si="85"/>
        <v/>
      </c>
      <c r="C918" s="50" t="str">
        <f>IF(A918="","",IF(variable,IF(A918&lt;MortgageCalculator!$L$6*periods_per_year,start_rate,IF(MortgageCalculator!$L$10&gt;=0,MIN(MortgageCalculator!$L$7,start_rate+MortgageCalculator!$L$10*ROUNDUP((A918-MortgageCalculator!$L$6*periods_per_year)/MortgageCalculator!$L$9,0)),MAX(MortgageCalculator!$L$8,start_rate+MortgageCalculator!$L$10*ROUNDUP((A918-MortgageCalculator!$L$6*periods_per_year)/MortgageCalculator!$L$9,0)))),start_rate))</f>
        <v/>
      </c>
      <c r="D918" s="51" t="str">
        <f t="shared" si="86"/>
        <v/>
      </c>
      <c r="E918" s="51" t="str">
        <f t="shared" si="87"/>
        <v/>
      </c>
      <c r="F918" s="51" t="str">
        <f t="shared" si="88"/>
        <v/>
      </c>
      <c r="G918" s="51" t="str">
        <f t="shared" si="89"/>
        <v/>
      </c>
    </row>
    <row r="919" spans="1:7" x14ac:dyDescent="0.2">
      <c r="A919" s="48" t="str">
        <f t="shared" si="84"/>
        <v/>
      </c>
      <c r="B919" s="49" t="str">
        <f t="shared" si="85"/>
        <v/>
      </c>
      <c r="C919" s="50" t="str">
        <f>IF(A919="","",IF(variable,IF(A919&lt;MortgageCalculator!$L$6*periods_per_year,start_rate,IF(MortgageCalculator!$L$10&gt;=0,MIN(MortgageCalculator!$L$7,start_rate+MortgageCalculator!$L$10*ROUNDUP((A919-MortgageCalculator!$L$6*periods_per_year)/MortgageCalculator!$L$9,0)),MAX(MortgageCalculator!$L$8,start_rate+MortgageCalculator!$L$10*ROUNDUP((A919-MortgageCalculator!$L$6*periods_per_year)/MortgageCalculator!$L$9,0)))),start_rate))</f>
        <v/>
      </c>
      <c r="D919" s="51" t="str">
        <f t="shared" si="86"/>
        <v/>
      </c>
      <c r="E919" s="51" t="str">
        <f t="shared" si="87"/>
        <v/>
      </c>
      <c r="F919" s="51" t="str">
        <f t="shared" si="88"/>
        <v/>
      </c>
      <c r="G919" s="51" t="str">
        <f t="shared" si="89"/>
        <v/>
      </c>
    </row>
    <row r="920" spans="1:7" x14ac:dyDescent="0.2">
      <c r="A920" s="48" t="str">
        <f t="shared" si="84"/>
        <v/>
      </c>
      <c r="B920" s="49" t="str">
        <f t="shared" si="85"/>
        <v/>
      </c>
      <c r="C920" s="50" t="str">
        <f>IF(A920="","",IF(variable,IF(A920&lt;MortgageCalculator!$L$6*periods_per_year,start_rate,IF(MortgageCalculator!$L$10&gt;=0,MIN(MortgageCalculator!$L$7,start_rate+MortgageCalculator!$L$10*ROUNDUP((A920-MortgageCalculator!$L$6*periods_per_year)/MortgageCalculator!$L$9,0)),MAX(MortgageCalculator!$L$8,start_rate+MortgageCalculator!$L$10*ROUNDUP((A920-MortgageCalculator!$L$6*periods_per_year)/MortgageCalculator!$L$9,0)))),start_rate))</f>
        <v/>
      </c>
      <c r="D920" s="51" t="str">
        <f t="shared" si="86"/>
        <v/>
      </c>
      <c r="E920" s="51" t="str">
        <f t="shared" si="87"/>
        <v/>
      </c>
      <c r="F920" s="51" t="str">
        <f t="shared" si="88"/>
        <v/>
      </c>
      <c r="G920" s="51" t="str">
        <f t="shared" si="89"/>
        <v/>
      </c>
    </row>
    <row r="921" spans="1:7" x14ac:dyDescent="0.2">
      <c r="A921" s="48" t="str">
        <f t="shared" si="84"/>
        <v/>
      </c>
      <c r="B921" s="49" t="str">
        <f t="shared" si="85"/>
        <v/>
      </c>
      <c r="C921" s="50" t="str">
        <f>IF(A921="","",IF(variable,IF(A921&lt;MortgageCalculator!$L$6*periods_per_year,start_rate,IF(MortgageCalculator!$L$10&gt;=0,MIN(MortgageCalculator!$L$7,start_rate+MortgageCalculator!$L$10*ROUNDUP((A921-MortgageCalculator!$L$6*periods_per_year)/MortgageCalculator!$L$9,0)),MAX(MortgageCalculator!$L$8,start_rate+MortgageCalculator!$L$10*ROUNDUP((A921-MortgageCalculator!$L$6*periods_per_year)/MortgageCalculator!$L$9,0)))),start_rate))</f>
        <v/>
      </c>
      <c r="D921" s="51" t="str">
        <f t="shared" si="86"/>
        <v/>
      </c>
      <c r="E921" s="51" t="str">
        <f t="shared" si="87"/>
        <v/>
      </c>
      <c r="F921" s="51" t="str">
        <f t="shared" si="88"/>
        <v/>
      </c>
      <c r="G921" s="51" t="str">
        <f t="shared" si="89"/>
        <v/>
      </c>
    </row>
    <row r="922" spans="1:7" x14ac:dyDescent="0.2">
      <c r="A922" s="48" t="str">
        <f t="shared" si="84"/>
        <v/>
      </c>
      <c r="B922" s="49" t="str">
        <f t="shared" si="85"/>
        <v/>
      </c>
      <c r="C922" s="50" t="str">
        <f>IF(A922="","",IF(variable,IF(A922&lt;MortgageCalculator!$L$6*periods_per_year,start_rate,IF(MortgageCalculator!$L$10&gt;=0,MIN(MortgageCalculator!$L$7,start_rate+MortgageCalculator!$L$10*ROUNDUP((A922-MortgageCalculator!$L$6*periods_per_year)/MortgageCalculator!$L$9,0)),MAX(MortgageCalculator!$L$8,start_rate+MortgageCalculator!$L$10*ROUNDUP((A922-MortgageCalculator!$L$6*periods_per_year)/MortgageCalculator!$L$9,0)))),start_rate))</f>
        <v/>
      </c>
      <c r="D922" s="51" t="str">
        <f t="shared" si="86"/>
        <v/>
      </c>
      <c r="E922" s="51" t="str">
        <f t="shared" si="87"/>
        <v/>
      </c>
      <c r="F922" s="51" t="str">
        <f t="shared" si="88"/>
        <v/>
      </c>
      <c r="G922" s="51" t="str">
        <f t="shared" si="89"/>
        <v/>
      </c>
    </row>
    <row r="923" spans="1:7" x14ac:dyDescent="0.2">
      <c r="A923" s="48" t="str">
        <f t="shared" si="84"/>
        <v/>
      </c>
      <c r="B923" s="49" t="str">
        <f t="shared" si="85"/>
        <v/>
      </c>
      <c r="C923" s="50" t="str">
        <f>IF(A923="","",IF(variable,IF(A923&lt;MortgageCalculator!$L$6*periods_per_year,start_rate,IF(MortgageCalculator!$L$10&gt;=0,MIN(MortgageCalculator!$L$7,start_rate+MortgageCalculator!$L$10*ROUNDUP((A923-MortgageCalculator!$L$6*periods_per_year)/MortgageCalculator!$L$9,0)),MAX(MortgageCalculator!$L$8,start_rate+MortgageCalculator!$L$10*ROUNDUP((A923-MortgageCalculator!$L$6*periods_per_year)/MortgageCalculator!$L$9,0)))),start_rate))</f>
        <v/>
      </c>
      <c r="D923" s="51" t="str">
        <f t="shared" si="86"/>
        <v/>
      </c>
      <c r="E923" s="51" t="str">
        <f t="shared" si="87"/>
        <v/>
      </c>
      <c r="F923" s="51" t="str">
        <f t="shared" si="88"/>
        <v/>
      </c>
      <c r="G923" s="51" t="str">
        <f t="shared" si="89"/>
        <v/>
      </c>
    </row>
    <row r="924" spans="1:7" x14ac:dyDescent="0.2">
      <c r="A924" s="48" t="str">
        <f t="shared" si="84"/>
        <v/>
      </c>
      <c r="B924" s="49" t="str">
        <f t="shared" si="85"/>
        <v/>
      </c>
      <c r="C924" s="50" t="str">
        <f>IF(A924="","",IF(variable,IF(A924&lt;MortgageCalculator!$L$6*periods_per_year,start_rate,IF(MortgageCalculator!$L$10&gt;=0,MIN(MortgageCalculator!$L$7,start_rate+MortgageCalculator!$L$10*ROUNDUP((A924-MortgageCalculator!$L$6*periods_per_year)/MortgageCalculator!$L$9,0)),MAX(MortgageCalculator!$L$8,start_rate+MortgageCalculator!$L$10*ROUNDUP((A924-MortgageCalculator!$L$6*periods_per_year)/MortgageCalculator!$L$9,0)))),start_rate))</f>
        <v/>
      </c>
      <c r="D924" s="51" t="str">
        <f t="shared" si="86"/>
        <v/>
      </c>
      <c r="E924" s="51" t="str">
        <f t="shared" si="87"/>
        <v/>
      </c>
      <c r="F924" s="51" t="str">
        <f t="shared" si="88"/>
        <v/>
      </c>
      <c r="G924" s="51" t="str">
        <f t="shared" si="89"/>
        <v/>
      </c>
    </row>
    <row r="925" spans="1:7" x14ac:dyDescent="0.2">
      <c r="A925" s="48" t="str">
        <f t="shared" si="84"/>
        <v/>
      </c>
      <c r="B925" s="49" t="str">
        <f t="shared" si="85"/>
        <v/>
      </c>
      <c r="C925" s="50" t="str">
        <f>IF(A925="","",IF(variable,IF(A925&lt;MortgageCalculator!$L$6*periods_per_year,start_rate,IF(MortgageCalculator!$L$10&gt;=0,MIN(MortgageCalculator!$L$7,start_rate+MortgageCalculator!$L$10*ROUNDUP((A925-MortgageCalculator!$L$6*periods_per_year)/MortgageCalculator!$L$9,0)),MAX(MortgageCalculator!$L$8,start_rate+MortgageCalculator!$L$10*ROUNDUP((A925-MortgageCalculator!$L$6*periods_per_year)/MortgageCalculator!$L$9,0)))),start_rate))</f>
        <v/>
      </c>
      <c r="D925" s="51" t="str">
        <f t="shared" si="86"/>
        <v/>
      </c>
      <c r="E925" s="51" t="str">
        <f t="shared" si="87"/>
        <v/>
      </c>
      <c r="F925" s="51" t="str">
        <f t="shared" si="88"/>
        <v/>
      </c>
      <c r="G925" s="51" t="str">
        <f t="shared" si="89"/>
        <v/>
      </c>
    </row>
    <row r="926" spans="1:7" x14ac:dyDescent="0.2">
      <c r="A926" s="48" t="str">
        <f t="shared" si="84"/>
        <v/>
      </c>
      <c r="B926" s="49" t="str">
        <f t="shared" si="85"/>
        <v/>
      </c>
      <c r="C926" s="50" t="str">
        <f>IF(A926="","",IF(variable,IF(A926&lt;MortgageCalculator!$L$6*periods_per_year,start_rate,IF(MortgageCalculator!$L$10&gt;=0,MIN(MortgageCalculator!$L$7,start_rate+MortgageCalculator!$L$10*ROUNDUP((A926-MortgageCalculator!$L$6*periods_per_year)/MortgageCalculator!$L$9,0)),MAX(MortgageCalculator!$L$8,start_rate+MortgageCalculator!$L$10*ROUNDUP((A926-MortgageCalculator!$L$6*periods_per_year)/MortgageCalculator!$L$9,0)))),start_rate))</f>
        <v/>
      </c>
      <c r="D926" s="51" t="str">
        <f t="shared" si="86"/>
        <v/>
      </c>
      <c r="E926" s="51" t="str">
        <f t="shared" si="87"/>
        <v/>
      </c>
      <c r="F926" s="51" t="str">
        <f t="shared" si="88"/>
        <v/>
      </c>
      <c r="G926" s="51" t="str">
        <f t="shared" si="89"/>
        <v/>
      </c>
    </row>
    <row r="927" spans="1:7" x14ac:dyDescent="0.2">
      <c r="A927" s="48" t="str">
        <f t="shared" si="84"/>
        <v/>
      </c>
      <c r="B927" s="49" t="str">
        <f t="shared" si="85"/>
        <v/>
      </c>
      <c r="C927" s="50" t="str">
        <f>IF(A927="","",IF(variable,IF(A927&lt;MortgageCalculator!$L$6*periods_per_year,start_rate,IF(MortgageCalculator!$L$10&gt;=0,MIN(MortgageCalculator!$L$7,start_rate+MortgageCalculator!$L$10*ROUNDUP((A927-MortgageCalculator!$L$6*periods_per_year)/MortgageCalculator!$L$9,0)),MAX(MortgageCalculator!$L$8,start_rate+MortgageCalculator!$L$10*ROUNDUP((A927-MortgageCalculator!$L$6*periods_per_year)/MortgageCalculator!$L$9,0)))),start_rate))</f>
        <v/>
      </c>
      <c r="D927" s="51" t="str">
        <f t="shared" si="86"/>
        <v/>
      </c>
      <c r="E927" s="51" t="str">
        <f t="shared" si="87"/>
        <v/>
      </c>
      <c r="F927" s="51" t="str">
        <f t="shared" si="88"/>
        <v/>
      </c>
      <c r="G927" s="51" t="str">
        <f t="shared" si="89"/>
        <v/>
      </c>
    </row>
    <row r="928" spans="1:7" x14ac:dyDescent="0.2">
      <c r="A928" s="48" t="str">
        <f t="shared" si="84"/>
        <v/>
      </c>
      <c r="B928" s="49" t="str">
        <f t="shared" si="85"/>
        <v/>
      </c>
      <c r="C928" s="50" t="str">
        <f>IF(A928="","",IF(variable,IF(A928&lt;MortgageCalculator!$L$6*periods_per_year,start_rate,IF(MortgageCalculator!$L$10&gt;=0,MIN(MortgageCalculator!$L$7,start_rate+MortgageCalculator!$L$10*ROUNDUP((A928-MortgageCalculator!$L$6*periods_per_year)/MortgageCalculator!$L$9,0)),MAX(MortgageCalculator!$L$8,start_rate+MortgageCalculator!$L$10*ROUNDUP((A928-MortgageCalculator!$L$6*periods_per_year)/MortgageCalculator!$L$9,0)))),start_rate))</f>
        <v/>
      </c>
      <c r="D928" s="51" t="str">
        <f t="shared" si="86"/>
        <v/>
      </c>
      <c r="E928" s="51" t="str">
        <f t="shared" si="87"/>
        <v/>
      </c>
      <c r="F928" s="51" t="str">
        <f t="shared" si="88"/>
        <v/>
      </c>
      <c r="G928" s="51" t="str">
        <f t="shared" si="89"/>
        <v/>
      </c>
    </row>
    <row r="929" spans="1:7" x14ac:dyDescent="0.2">
      <c r="A929" s="48" t="str">
        <f t="shared" si="84"/>
        <v/>
      </c>
      <c r="B929" s="49" t="str">
        <f t="shared" si="85"/>
        <v/>
      </c>
      <c r="C929" s="50" t="str">
        <f>IF(A929="","",IF(variable,IF(A929&lt;MortgageCalculator!$L$6*periods_per_year,start_rate,IF(MortgageCalculator!$L$10&gt;=0,MIN(MortgageCalculator!$L$7,start_rate+MortgageCalculator!$L$10*ROUNDUP((A929-MortgageCalculator!$L$6*periods_per_year)/MortgageCalculator!$L$9,0)),MAX(MortgageCalculator!$L$8,start_rate+MortgageCalculator!$L$10*ROUNDUP((A929-MortgageCalculator!$L$6*periods_per_year)/MortgageCalculator!$L$9,0)))),start_rate))</f>
        <v/>
      </c>
      <c r="D929" s="51" t="str">
        <f t="shared" si="86"/>
        <v/>
      </c>
      <c r="E929" s="51" t="str">
        <f t="shared" si="87"/>
        <v/>
      </c>
      <c r="F929" s="51" t="str">
        <f t="shared" si="88"/>
        <v/>
      </c>
      <c r="G929" s="51" t="str">
        <f t="shared" si="89"/>
        <v/>
      </c>
    </row>
    <row r="930" spans="1:7" x14ac:dyDescent="0.2">
      <c r="A930" s="48" t="str">
        <f t="shared" si="84"/>
        <v/>
      </c>
      <c r="B930" s="49" t="str">
        <f t="shared" si="85"/>
        <v/>
      </c>
      <c r="C930" s="50" t="str">
        <f>IF(A930="","",IF(variable,IF(A930&lt;MortgageCalculator!$L$6*periods_per_year,start_rate,IF(MortgageCalculator!$L$10&gt;=0,MIN(MortgageCalculator!$L$7,start_rate+MortgageCalculator!$L$10*ROUNDUP((A930-MortgageCalculator!$L$6*periods_per_year)/MortgageCalculator!$L$9,0)),MAX(MortgageCalculator!$L$8,start_rate+MortgageCalculator!$L$10*ROUNDUP((A930-MortgageCalculator!$L$6*periods_per_year)/MortgageCalculator!$L$9,0)))),start_rate))</f>
        <v/>
      </c>
      <c r="D930" s="51" t="str">
        <f t="shared" si="86"/>
        <v/>
      </c>
      <c r="E930" s="51" t="str">
        <f t="shared" si="87"/>
        <v/>
      </c>
      <c r="F930" s="51" t="str">
        <f t="shared" si="88"/>
        <v/>
      </c>
      <c r="G930" s="51" t="str">
        <f t="shared" si="89"/>
        <v/>
      </c>
    </row>
    <row r="931" spans="1:7" x14ac:dyDescent="0.2">
      <c r="A931" s="48" t="str">
        <f t="shared" si="84"/>
        <v/>
      </c>
      <c r="B931" s="49" t="str">
        <f t="shared" si="85"/>
        <v/>
      </c>
      <c r="C931" s="50" t="str">
        <f>IF(A931="","",IF(variable,IF(A931&lt;MortgageCalculator!$L$6*periods_per_year,start_rate,IF(MortgageCalculator!$L$10&gt;=0,MIN(MortgageCalculator!$L$7,start_rate+MortgageCalculator!$L$10*ROUNDUP((A931-MortgageCalculator!$L$6*periods_per_year)/MortgageCalculator!$L$9,0)),MAX(MortgageCalculator!$L$8,start_rate+MortgageCalculator!$L$10*ROUNDUP((A931-MortgageCalculator!$L$6*periods_per_year)/MortgageCalculator!$L$9,0)))),start_rate))</f>
        <v/>
      </c>
      <c r="D931" s="51" t="str">
        <f t="shared" si="86"/>
        <v/>
      </c>
      <c r="E931" s="51" t="str">
        <f t="shared" si="87"/>
        <v/>
      </c>
      <c r="F931" s="51" t="str">
        <f t="shared" si="88"/>
        <v/>
      </c>
      <c r="G931" s="51" t="str">
        <f t="shared" si="89"/>
        <v/>
      </c>
    </row>
    <row r="932" spans="1:7" x14ac:dyDescent="0.2">
      <c r="A932" s="48" t="str">
        <f t="shared" si="84"/>
        <v/>
      </c>
      <c r="B932" s="49" t="str">
        <f t="shared" si="85"/>
        <v/>
      </c>
      <c r="C932" s="50" t="str">
        <f>IF(A932="","",IF(variable,IF(A932&lt;MortgageCalculator!$L$6*periods_per_year,start_rate,IF(MortgageCalculator!$L$10&gt;=0,MIN(MortgageCalculator!$L$7,start_rate+MortgageCalculator!$L$10*ROUNDUP((A932-MortgageCalculator!$L$6*periods_per_year)/MortgageCalculator!$L$9,0)),MAX(MortgageCalculator!$L$8,start_rate+MortgageCalculator!$L$10*ROUNDUP((A932-MortgageCalculator!$L$6*periods_per_year)/MortgageCalculator!$L$9,0)))),start_rate))</f>
        <v/>
      </c>
      <c r="D932" s="51" t="str">
        <f t="shared" si="86"/>
        <v/>
      </c>
      <c r="E932" s="51" t="str">
        <f t="shared" si="87"/>
        <v/>
      </c>
      <c r="F932" s="51" t="str">
        <f t="shared" si="88"/>
        <v/>
      </c>
      <c r="G932" s="51" t="str">
        <f t="shared" si="89"/>
        <v/>
      </c>
    </row>
    <row r="933" spans="1:7" x14ac:dyDescent="0.2">
      <c r="A933" s="48" t="str">
        <f t="shared" si="84"/>
        <v/>
      </c>
      <c r="B933" s="49" t="str">
        <f t="shared" si="85"/>
        <v/>
      </c>
      <c r="C933" s="50" t="str">
        <f>IF(A933="","",IF(variable,IF(A933&lt;MortgageCalculator!$L$6*periods_per_year,start_rate,IF(MortgageCalculator!$L$10&gt;=0,MIN(MortgageCalculator!$L$7,start_rate+MortgageCalculator!$L$10*ROUNDUP((A933-MortgageCalculator!$L$6*periods_per_year)/MortgageCalculator!$L$9,0)),MAX(MortgageCalculator!$L$8,start_rate+MortgageCalculator!$L$10*ROUNDUP((A933-MortgageCalculator!$L$6*periods_per_year)/MortgageCalculator!$L$9,0)))),start_rate))</f>
        <v/>
      </c>
      <c r="D933" s="51" t="str">
        <f t="shared" si="86"/>
        <v/>
      </c>
      <c r="E933" s="51" t="str">
        <f t="shared" si="87"/>
        <v/>
      </c>
      <c r="F933" s="51" t="str">
        <f t="shared" si="88"/>
        <v/>
      </c>
      <c r="G933" s="51" t="str">
        <f t="shared" si="89"/>
        <v/>
      </c>
    </row>
    <row r="934" spans="1:7" x14ac:dyDescent="0.2">
      <c r="A934" s="48" t="str">
        <f t="shared" si="84"/>
        <v/>
      </c>
      <c r="B934" s="49" t="str">
        <f t="shared" si="85"/>
        <v/>
      </c>
      <c r="C934" s="50" t="str">
        <f>IF(A934="","",IF(variable,IF(A934&lt;MortgageCalculator!$L$6*periods_per_year,start_rate,IF(MortgageCalculator!$L$10&gt;=0,MIN(MortgageCalculator!$L$7,start_rate+MortgageCalculator!$L$10*ROUNDUP((A934-MortgageCalculator!$L$6*periods_per_year)/MortgageCalculator!$L$9,0)),MAX(MortgageCalculator!$L$8,start_rate+MortgageCalculator!$L$10*ROUNDUP((A934-MortgageCalculator!$L$6*periods_per_year)/MortgageCalculator!$L$9,0)))),start_rate))</f>
        <v/>
      </c>
      <c r="D934" s="51" t="str">
        <f t="shared" si="86"/>
        <v/>
      </c>
      <c r="E934" s="51" t="str">
        <f t="shared" si="87"/>
        <v/>
      </c>
      <c r="F934" s="51" t="str">
        <f t="shared" si="88"/>
        <v/>
      </c>
      <c r="G934" s="51" t="str">
        <f t="shared" si="89"/>
        <v/>
      </c>
    </row>
    <row r="935" spans="1:7" x14ac:dyDescent="0.2">
      <c r="A935" s="48" t="str">
        <f t="shared" si="84"/>
        <v/>
      </c>
      <c r="B935" s="49" t="str">
        <f t="shared" si="85"/>
        <v/>
      </c>
      <c r="C935" s="50" t="str">
        <f>IF(A935="","",IF(variable,IF(A935&lt;MortgageCalculator!$L$6*periods_per_year,start_rate,IF(MortgageCalculator!$L$10&gt;=0,MIN(MortgageCalculator!$L$7,start_rate+MortgageCalculator!$L$10*ROUNDUP((A935-MortgageCalculator!$L$6*periods_per_year)/MortgageCalculator!$L$9,0)),MAX(MortgageCalculator!$L$8,start_rate+MortgageCalculator!$L$10*ROUNDUP((A935-MortgageCalculator!$L$6*periods_per_year)/MortgageCalculator!$L$9,0)))),start_rate))</f>
        <v/>
      </c>
      <c r="D935" s="51" t="str">
        <f t="shared" si="86"/>
        <v/>
      </c>
      <c r="E935" s="51" t="str">
        <f t="shared" si="87"/>
        <v/>
      </c>
      <c r="F935" s="51" t="str">
        <f t="shared" si="88"/>
        <v/>
      </c>
      <c r="G935" s="51" t="str">
        <f t="shared" si="89"/>
        <v/>
      </c>
    </row>
    <row r="936" spans="1:7" x14ac:dyDescent="0.2">
      <c r="A936" s="48" t="str">
        <f t="shared" si="84"/>
        <v/>
      </c>
      <c r="B936" s="49" t="str">
        <f t="shared" si="85"/>
        <v/>
      </c>
      <c r="C936" s="50" t="str">
        <f>IF(A936="","",IF(variable,IF(A936&lt;MortgageCalculator!$L$6*periods_per_year,start_rate,IF(MortgageCalculator!$L$10&gt;=0,MIN(MortgageCalculator!$L$7,start_rate+MortgageCalculator!$L$10*ROUNDUP((A936-MortgageCalculator!$L$6*periods_per_year)/MortgageCalculator!$L$9,0)),MAX(MortgageCalculator!$L$8,start_rate+MortgageCalculator!$L$10*ROUNDUP((A936-MortgageCalculator!$L$6*periods_per_year)/MortgageCalculator!$L$9,0)))),start_rate))</f>
        <v/>
      </c>
      <c r="D936" s="51" t="str">
        <f t="shared" si="86"/>
        <v/>
      </c>
      <c r="E936" s="51" t="str">
        <f t="shared" si="87"/>
        <v/>
      </c>
      <c r="F936" s="51" t="str">
        <f t="shared" si="88"/>
        <v/>
      </c>
      <c r="G936" s="51" t="str">
        <f t="shared" si="89"/>
        <v/>
      </c>
    </row>
    <row r="937" spans="1:7" x14ac:dyDescent="0.2">
      <c r="A937" s="48" t="str">
        <f t="shared" si="84"/>
        <v/>
      </c>
      <c r="B937" s="49" t="str">
        <f t="shared" si="85"/>
        <v/>
      </c>
      <c r="C937" s="50" t="str">
        <f>IF(A937="","",IF(variable,IF(A937&lt;MortgageCalculator!$L$6*periods_per_year,start_rate,IF(MortgageCalculator!$L$10&gt;=0,MIN(MortgageCalculator!$L$7,start_rate+MortgageCalculator!$L$10*ROUNDUP((A937-MortgageCalculator!$L$6*periods_per_year)/MortgageCalculator!$L$9,0)),MAX(MortgageCalculator!$L$8,start_rate+MortgageCalculator!$L$10*ROUNDUP((A937-MortgageCalculator!$L$6*periods_per_year)/MortgageCalculator!$L$9,0)))),start_rate))</f>
        <v/>
      </c>
      <c r="D937" s="51" t="str">
        <f t="shared" si="86"/>
        <v/>
      </c>
      <c r="E937" s="51" t="str">
        <f t="shared" si="87"/>
        <v/>
      </c>
      <c r="F937" s="51" t="str">
        <f t="shared" si="88"/>
        <v/>
      </c>
      <c r="G937" s="51" t="str">
        <f t="shared" si="89"/>
        <v/>
      </c>
    </row>
    <row r="938" spans="1:7" x14ac:dyDescent="0.2">
      <c r="A938" s="48" t="str">
        <f t="shared" si="84"/>
        <v/>
      </c>
      <c r="B938" s="49" t="str">
        <f t="shared" si="85"/>
        <v/>
      </c>
      <c r="C938" s="50" t="str">
        <f>IF(A938="","",IF(variable,IF(A938&lt;MortgageCalculator!$L$6*periods_per_year,start_rate,IF(MortgageCalculator!$L$10&gt;=0,MIN(MortgageCalculator!$L$7,start_rate+MortgageCalculator!$L$10*ROUNDUP((A938-MortgageCalculator!$L$6*periods_per_year)/MortgageCalculator!$L$9,0)),MAX(MortgageCalculator!$L$8,start_rate+MortgageCalculator!$L$10*ROUNDUP((A938-MortgageCalculator!$L$6*periods_per_year)/MortgageCalculator!$L$9,0)))),start_rate))</f>
        <v/>
      </c>
      <c r="D938" s="51" t="str">
        <f t="shared" si="86"/>
        <v/>
      </c>
      <c r="E938" s="51" t="str">
        <f t="shared" si="87"/>
        <v/>
      </c>
      <c r="F938" s="51" t="str">
        <f t="shared" si="88"/>
        <v/>
      </c>
      <c r="G938" s="51" t="str">
        <f t="shared" si="89"/>
        <v/>
      </c>
    </row>
    <row r="939" spans="1:7" x14ac:dyDescent="0.2">
      <c r="A939" s="48" t="str">
        <f t="shared" si="84"/>
        <v/>
      </c>
      <c r="B939" s="49" t="str">
        <f t="shared" si="85"/>
        <v/>
      </c>
      <c r="C939" s="50" t="str">
        <f>IF(A939="","",IF(variable,IF(A939&lt;MortgageCalculator!$L$6*periods_per_year,start_rate,IF(MortgageCalculator!$L$10&gt;=0,MIN(MortgageCalculator!$L$7,start_rate+MortgageCalculator!$L$10*ROUNDUP((A939-MortgageCalculator!$L$6*periods_per_year)/MortgageCalculator!$L$9,0)),MAX(MortgageCalculator!$L$8,start_rate+MortgageCalculator!$L$10*ROUNDUP((A939-MortgageCalculator!$L$6*periods_per_year)/MortgageCalculator!$L$9,0)))),start_rate))</f>
        <v/>
      </c>
      <c r="D939" s="51" t="str">
        <f t="shared" si="86"/>
        <v/>
      </c>
      <c r="E939" s="51" t="str">
        <f t="shared" si="87"/>
        <v/>
      </c>
      <c r="F939" s="51" t="str">
        <f t="shared" si="88"/>
        <v/>
      </c>
      <c r="G939" s="51" t="str">
        <f t="shared" si="89"/>
        <v/>
      </c>
    </row>
    <row r="940" spans="1:7" x14ac:dyDescent="0.2">
      <c r="A940" s="48" t="str">
        <f t="shared" si="84"/>
        <v/>
      </c>
      <c r="B940" s="49" t="str">
        <f t="shared" si="85"/>
        <v/>
      </c>
      <c r="C940" s="50" t="str">
        <f>IF(A940="","",IF(variable,IF(A940&lt;MortgageCalculator!$L$6*periods_per_year,start_rate,IF(MortgageCalculator!$L$10&gt;=0,MIN(MortgageCalculator!$L$7,start_rate+MortgageCalculator!$L$10*ROUNDUP((A940-MortgageCalculator!$L$6*periods_per_year)/MortgageCalculator!$L$9,0)),MAX(MortgageCalculator!$L$8,start_rate+MortgageCalculator!$L$10*ROUNDUP((A940-MortgageCalculator!$L$6*periods_per_year)/MortgageCalculator!$L$9,0)))),start_rate))</f>
        <v/>
      </c>
      <c r="D940" s="51" t="str">
        <f t="shared" si="86"/>
        <v/>
      </c>
      <c r="E940" s="51" t="str">
        <f t="shared" si="87"/>
        <v/>
      </c>
      <c r="F940" s="51" t="str">
        <f t="shared" si="88"/>
        <v/>
      </c>
      <c r="G940" s="51" t="str">
        <f t="shared" si="89"/>
        <v/>
      </c>
    </row>
    <row r="941" spans="1:7" x14ac:dyDescent="0.2">
      <c r="A941" s="48" t="str">
        <f t="shared" si="84"/>
        <v/>
      </c>
      <c r="B941" s="49" t="str">
        <f t="shared" si="85"/>
        <v/>
      </c>
      <c r="C941" s="50" t="str">
        <f>IF(A941="","",IF(variable,IF(A941&lt;MortgageCalculator!$L$6*periods_per_year,start_rate,IF(MortgageCalculator!$L$10&gt;=0,MIN(MortgageCalculator!$L$7,start_rate+MortgageCalculator!$L$10*ROUNDUP((A941-MortgageCalculator!$L$6*periods_per_year)/MortgageCalculator!$L$9,0)),MAX(MortgageCalculator!$L$8,start_rate+MortgageCalculator!$L$10*ROUNDUP((A941-MortgageCalculator!$L$6*periods_per_year)/MortgageCalculator!$L$9,0)))),start_rate))</f>
        <v/>
      </c>
      <c r="D941" s="51" t="str">
        <f t="shared" si="86"/>
        <v/>
      </c>
      <c r="E941" s="51" t="str">
        <f t="shared" si="87"/>
        <v/>
      </c>
      <c r="F941" s="51" t="str">
        <f t="shared" si="88"/>
        <v/>
      </c>
      <c r="G941" s="51" t="str">
        <f t="shared" si="89"/>
        <v/>
      </c>
    </row>
    <row r="942" spans="1:7" x14ac:dyDescent="0.2">
      <c r="A942" s="48" t="str">
        <f t="shared" si="84"/>
        <v/>
      </c>
      <c r="B942" s="49" t="str">
        <f t="shared" si="85"/>
        <v/>
      </c>
      <c r="C942" s="50" t="str">
        <f>IF(A942="","",IF(variable,IF(A942&lt;MortgageCalculator!$L$6*periods_per_year,start_rate,IF(MortgageCalculator!$L$10&gt;=0,MIN(MortgageCalculator!$L$7,start_rate+MortgageCalculator!$L$10*ROUNDUP((A942-MortgageCalculator!$L$6*periods_per_year)/MortgageCalculator!$L$9,0)),MAX(MortgageCalculator!$L$8,start_rate+MortgageCalculator!$L$10*ROUNDUP((A942-MortgageCalculator!$L$6*periods_per_year)/MortgageCalculator!$L$9,0)))),start_rate))</f>
        <v/>
      </c>
      <c r="D942" s="51" t="str">
        <f t="shared" si="86"/>
        <v/>
      </c>
      <c r="E942" s="51" t="str">
        <f t="shared" si="87"/>
        <v/>
      </c>
      <c r="F942" s="51" t="str">
        <f t="shared" si="88"/>
        <v/>
      </c>
      <c r="G942" s="51" t="str">
        <f t="shared" si="89"/>
        <v/>
      </c>
    </row>
    <row r="943" spans="1:7" x14ac:dyDescent="0.2">
      <c r="A943" s="48" t="str">
        <f t="shared" si="84"/>
        <v/>
      </c>
      <c r="B943" s="49" t="str">
        <f t="shared" si="85"/>
        <v/>
      </c>
      <c r="C943" s="50" t="str">
        <f>IF(A943="","",IF(variable,IF(A943&lt;MortgageCalculator!$L$6*periods_per_year,start_rate,IF(MortgageCalculator!$L$10&gt;=0,MIN(MortgageCalculator!$L$7,start_rate+MortgageCalculator!$L$10*ROUNDUP((A943-MortgageCalculator!$L$6*periods_per_year)/MortgageCalculator!$L$9,0)),MAX(MortgageCalculator!$L$8,start_rate+MortgageCalculator!$L$10*ROUNDUP((A943-MortgageCalculator!$L$6*periods_per_year)/MortgageCalculator!$L$9,0)))),start_rate))</f>
        <v/>
      </c>
      <c r="D943" s="51" t="str">
        <f t="shared" si="86"/>
        <v/>
      </c>
      <c r="E943" s="51" t="str">
        <f t="shared" si="87"/>
        <v/>
      </c>
      <c r="F943" s="51" t="str">
        <f t="shared" si="88"/>
        <v/>
      </c>
      <c r="G943" s="51" t="str">
        <f t="shared" si="89"/>
        <v/>
      </c>
    </row>
    <row r="944" spans="1:7" x14ac:dyDescent="0.2">
      <c r="A944" s="48" t="str">
        <f t="shared" si="84"/>
        <v/>
      </c>
      <c r="B944" s="49" t="str">
        <f t="shared" si="85"/>
        <v/>
      </c>
      <c r="C944" s="50" t="str">
        <f>IF(A944="","",IF(variable,IF(A944&lt;MortgageCalculator!$L$6*periods_per_year,start_rate,IF(MortgageCalculator!$L$10&gt;=0,MIN(MortgageCalculator!$L$7,start_rate+MortgageCalculator!$L$10*ROUNDUP((A944-MortgageCalculator!$L$6*periods_per_year)/MortgageCalculator!$L$9,0)),MAX(MortgageCalculator!$L$8,start_rate+MortgageCalculator!$L$10*ROUNDUP((A944-MortgageCalculator!$L$6*periods_per_year)/MortgageCalculator!$L$9,0)))),start_rate))</f>
        <v/>
      </c>
      <c r="D944" s="51" t="str">
        <f t="shared" si="86"/>
        <v/>
      </c>
      <c r="E944" s="51" t="str">
        <f t="shared" si="87"/>
        <v/>
      </c>
      <c r="F944" s="51" t="str">
        <f t="shared" si="88"/>
        <v/>
      </c>
      <c r="G944" s="51" t="str">
        <f t="shared" si="89"/>
        <v/>
      </c>
    </row>
    <row r="945" spans="1:7" x14ac:dyDescent="0.2">
      <c r="A945" s="48" t="str">
        <f t="shared" si="84"/>
        <v/>
      </c>
      <c r="B945" s="49" t="str">
        <f t="shared" si="85"/>
        <v/>
      </c>
      <c r="C945" s="50" t="str">
        <f>IF(A945="","",IF(variable,IF(A945&lt;MortgageCalculator!$L$6*periods_per_year,start_rate,IF(MortgageCalculator!$L$10&gt;=0,MIN(MortgageCalculator!$L$7,start_rate+MortgageCalculator!$L$10*ROUNDUP((A945-MortgageCalculator!$L$6*periods_per_year)/MortgageCalculator!$L$9,0)),MAX(MortgageCalculator!$L$8,start_rate+MortgageCalculator!$L$10*ROUNDUP((A945-MortgageCalculator!$L$6*periods_per_year)/MortgageCalculator!$L$9,0)))),start_rate))</f>
        <v/>
      </c>
      <c r="D945" s="51" t="str">
        <f t="shared" si="86"/>
        <v/>
      </c>
      <c r="E945" s="51" t="str">
        <f t="shared" si="87"/>
        <v/>
      </c>
      <c r="F945" s="51" t="str">
        <f t="shared" si="88"/>
        <v/>
      </c>
      <c r="G945" s="51" t="str">
        <f t="shared" si="89"/>
        <v/>
      </c>
    </row>
    <row r="946" spans="1:7" x14ac:dyDescent="0.2">
      <c r="A946" s="48" t="str">
        <f t="shared" si="84"/>
        <v/>
      </c>
      <c r="B946" s="49" t="str">
        <f t="shared" si="85"/>
        <v/>
      </c>
      <c r="C946" s="50" t="str">
        <f>IF(A946="","",IF(variable,IF(A946&lt;MortgageCalculator!$L$6*periods_per_year,start_rate,IF(MortgageCalculator!$L$10&gt;=0,MIN(MortgageCalculator!$L$7,start_rate+MortgageCalculator!$L$10*ROUNDUP((A946-MortgageCalculator!$L$6*periods_per_year)/MortgageCalculator!$L$9,0)),MAX(MortgageCalculator!$L$8,start_rate+MortgageCalculator!$L$10*ROUNDUP((A946-MortgageCalculator!$L$6*periods_per_year)/MortgageCalculator!$L$9,0)))),start_rate))</f>
        <v/>
      </c>
      <c r="D946" s="51" t="str">
        <f t="shared" si="86"/>
        <v/>
      </c>
      <c r="E946" s="51" t="str">
        <f t="shared" si="87"/>
        <v/>
      </c>
      <c r="F946" s="51" t="str">
        <f t="shared" si="88"/>
        <v/>
      </c>
      <c r="G946" s="51" t="str">
        <f t="shared" si="89"/>
        <v/>
      </c>
    </row>
    <row r="947" spans="1:7" x14ac:dyDescent="0.2">
      <c r="A947" s="48" t="str">
        <f t="shared" si="84"/>
        <v/>
      </c>
      <c r="B947" s="49" t="str">
        <f t="shared" si="85"/>
        <v/>
      </c>
      <c r="C947" s="50" t="str">
        <f>IF(A947="","",IF(variable,IF(A947&lt;MortgageCalculator!$L$6*periods_per_year,start_rate,IF(MortgageCalculator!$L$10&gt;=0,MIN(MortgageCalculator!$L$7,start_rate+MortgageCalculator!$L$10*ROUNDUP((A947-MortgageCalculator!$L$6*periods_per_year)/MortgageCalculator!$L$9,0)),MAX(MortgageCalculator!$L$8,start_rate+MortgageCalculator!$L$10*ROUNDUP((A947-MortgageCalculator!$L$6*periods_per_year)/MortgageCalculator!$L$9,0)))),start_rate))</f>
        <v/>
      </c>
      <c r="D947" s="51" t="str">
        <f t="shared" si="86"/>
        <v/>
      </c>
      <c r="E947" s="51" t="str">
        <f t="shared" si="87"/>
        <v/>
      </c>
      <c r="F947" s="51" t="str">
        <f t="shared" si="88"/>
        <v/>
      </c>
      <c r="G947" s="51" t="str">
        <f t="shared" si="89"/>
        <v/>
      </c>
    </row>
    <row r="948" spans="1:7" x14ac:dyDescent="0.2">
      <c r="A948" s="48" t="str">
        <f t="shared" si="84"/>
        <v/>
      </c>
      <c r="B948" s="49" t="str">
        <f t="shared" si="85"/>
        <v/>
      </c>
      <c r="C948" s="50" t="str">
        <f>IF(A948="","",IF(variable,IF(A948&lt;MortgageCalculator!$L$6*periods_per_year,start_rate,IF(MortgageCalculator!$L$10&gt;=0,MIN(MortgageCalculator!$L$7,start_rate+MortgageCalculator!$L$10*ROUNDUP((A948-MortgageCalculator!$L$6*periods_per_year)/MortgageCalculator!$L$9,0)),MAX(MortgageCalculator!$L$8,start_rate+MortgageCalculator!$L$10*ROUNDUP((A948-MortgageCalculator!$L$6*periods_per_year)/MortgageCalculator!$L$9,0)))),start_rate))</f>
        <v/>
      </c>
      <c r="D948" s="51" t="str">
        <f t="shared" si="86"/>
        <v/>
      </c>
      <c r="E948" s="51" t="str">
        <f t="shared" si="87"/>
        <v/>
      </c>
      <c r="F948" s="51" t="str">
        <f t="shared" si="88"/>
        <v/>
      </c>
      <c r="G948" s="51" t="str">
        <f t="shared" si="89"/>
        <v/>
      </c>
    </row>
    <row r="949" spans="1:7" x14ac:dyDescent="0.2">
      <c r="A949" s="48" t="str">
        <f t="shared" si="84"/>
        <v/>
      </c>
      <c r="B949" s="49" t="str">
        <f t="shared" si="85"/>
        <v/>
      </c>
      <c r="C949" s="50" t="str">
        <f>IF(A949="","",IF(variable,IF(A949&lt;MortgageCalculator!$L$6*periods_per_year,start_rate,IF(MortgageCalculator!$L$10&gt;=0,MIN(MortgageCalculator!$L$7,start_rate+MortgageCalculator!$L$10*ROUNDUP((A949-MortgageCalculator!$L$6*periods_per_year)/MortgageCalculator!$L$9,0)),MAX(MortgageCalculator!$L$8,start_rate+MortgageCalculator!$L$10*ROUNDUP((A949-MortgageCalculator!$L$6*periods_per_year)/MortgageCalculator!$L$9,0)))),start_rate))</f>
        <v/>
      </c>
      <c r="D949" s="51" t="str">
        <f t="shared" si="86"/>
        <v/>
      </c>
      <c r="E949" s="51" t="str">
        <f t="shared" si="87"/>
        <v/>
      </c>
      <c r="F949" s="51" t="str">
        <f t="shared" si="88"/>
        <v/>
      </c>
      <c r="G949" s="51" t="str">
        <f t="shared" si="89"/>
        <v/>
      </c>
    </row>
    <row r="950" spans="1:7" x14ac:dyDescent="0.2">
      <c r="A950" s="48" t="str">
        <f t="shared" si="84"/>
        <v/>
      </c>
      <c r="B950" s="49" t="str">
        <f t="shared" si="85"/>
        <v/>
      </c>
      <c r="C950" s="50" t="str">
        <f>IF(A950="","",IF(variable,IF(A950&lt;MortgageCalculator!$L$6*periods_per_year,start_rate,IF(MortgageCalculator!$L$10&gt;=0,MIN(MortgageCalculator!$L$7,start_rate+MortgageCalculator!$L$10*ROUNDUP((A950-MortgageCalculator!$L$6*periods_per_year)/MortgageCalculator!$L$9,0)),MAX(MortgageCalculator!$L$8,start_rate+MortgageCalculator!$L$10*ROUNDUP((A950-MortgageCalculator!$L$6*periods_per_year)/MortgageCalculator!$L$9,0)))),start_rate))</f>
        <v/>
      </c>
      <c r="D950" s="51" t="str">
        <f t="shared" si="86"/>
        <v/>
      </c>
      <c r="E950" s="51" t="str">
        <f t="shared" si="87"/>
        <v/>
      </c>
      <c r="F950" s="51" t="str">
        <f t="shared" si="88"/>
        <v/>
      </c>
      <c r="G950" s="51" t="str">
        <f t="shared" si="89"/>
        <v/>
      </c>
    </row>
    <row r="951" spans="1:7" x14ac:dyDescent="0.2">
      <c r="A951" s="48" t="str">
        <f t="shared" si="84"/>
        <v/>
      </c>
      <c r="B951" s="49" t="str">
        <f t="shared" si="85"/>
        <v/>
      </c>
      <c r="C951" s="50" t="str">
        <f>IF(A951="","",IF(variable,IF(A951&lt;MortgageCalculator!$L$6*periods_per_year,start_rate,IF(MortgageCalculator!$L$10&gt;=0,MIN(MortgageCalculator!$L$7,start_rate+MortgageCalculator!$L$10*ROUNDUP((A951-MortgageCalculator!$L$6*periods_per_year)/MortgageCalculator!$L$9,0)),MAX(MortgageCalculator!$L$8,start_rate+MortgageCalculator!$L$10*ROUNDUP((A951-MortgageCalculator!$L$6*periods_per_year)/MortgageCalculator!$L$9,0)))),start_rate))</f>
        <v/>
      </c>
      <c r="D951" s="51" t="str">
        <f t="shared" si="86"/>
        <v/>
      </c>
      <c r="E951" s="51" t="str">
        <f t="shared" si="87"/>
        <v/>
      </c>
      <c r="F951" s="51" t="str">
        <f t="shared" si="88"/>
        <v/>
      </c>
      <c r="G951" s="51" t="str">
        <f t="shared" si="89"/>
        <v/>
      </c>
    </row>
    <row r="952" spans="1:7" x14ac:dyDescent="0.2">
      <c r="A952" s="48" t="str">
        <f t="shared" si="84"/>
        <v/>
      </c>
      <c r="B952" s="49" t="str">
        <f t="shared" si="85"/>
        <v/>
      </c>
      <c r="C952" s="50" t="str">
        <f>IF(A952="","",IF(variable,IF(A952&lt;MortgageCalculator!$L$6*periods_per_year,start_rate,IF(MortgageCalculator!$L$10&gt;=0,MIN(MortgageCalculator!$L$7,start_rate+MortgageCalculator!$L$10*ROUNDUP((A952-MortgageCalculator!$L$6*periods_per_year)/MortgageCalculator!$L$9,0)),MAX(MortgageCalculator!$L$8,start_rate+MortgageCalculator!$L$10*ROUNDUP((A952-MortgageCalculator!$L$6*periods_per_year)/MortgageCalculator!$L$9,0)))),start_rate))</f>
        <v/>
      </c>
      <c r="D952" s="51" t="str">
        <f t="shared" si="86"/>
        <v/>
      </c>
      <c r="E952" s="51" t="str">
        <f t="shared" si="87"/>
        <v/>
      </c>
      <c r="F952" s="51" t="str">
        <f t="shared" si="88"/>
        <v/>
      </c>
      <c r="G952" s="51" t="str">
        <f t="shared" si="89"/>
        <v/>
      </c>
    </row>
    <row r="953" spans="1:7" x14ac:dyDescent="0.2">
      <c r="A953" s="48" t="str">
        <f t="shared" si="84"/>
        <v/>
      </c>
      <c r="B953" s="49" t="str">
        <f t="shared" si="85"/>
        <v/>
      </c>
      <c r="C953" s="50" t="str">
        <f>IF(A953="","",IF(variable,IF(A953&lt;MortgageCalculator!$L$6*periods_per_year,start_rate,IF(MortgageCalculator!$L$10&gt;=0,MIN(MortgageCalculator!$L$7,start_rate+MortgageCalculator!$L$10*ROUNDUP((A953-MortgageCalculator!$L$6*periods_per_year)/MortgageCalculator!$L$9,0)),MAX(MortgageCalculator!$L$8,start_rate+MortgageCalculator!$L$10*ROUNDUP((A953-MortgageCalculator!$L$6*periods_per_year)/MortgageCalculator!$L$9,0)))),start_rate))</f>
        <v/>
      </c>
      <c r="D953" s="51" t="str">
        <f t="shared" si="86"/>
        <v/>
      </c>
      <c r="E953" s="51" t="str">
        <f t="shared" si="87"/>
        <v/>
      </c>
      <c r="F953" s="51" t="str">
        <f t="shared" si="88"/>
        <v/>
      </c>
      <c r="G953" s="51" t="str">
        <f t="shared" si="89"/>
        <v/>
      </c>
    </row>
    <row r="954" spans="1:7" x14ac:dyDescent="0.2">
      <c r="A954" s="48" t="str">
        <f t="shared" si="84"/>
        <v/>
      </c>
      <c r="B954" s="49" t="str">
        <f t="shared" si="85"/>
        <v/>
      </c>
      <c r="C954" s="50" t="str">
        <f>IF(A954="","",IF(variable,IF(A954&lt;MortgageCalculator!$L$6*periods_per_year,start_rate,IF(MortgageCalculator!$L$10&gt;=0,MIN(MortgageCalculator!$L$7,start_rate+MortgageCalculator!$L$10*ROUNDUP((A954-MortgageCalculator!$L$6*periods_per_year)/MortgageCalculator!$L$9,0)),MAX(MortgageCalculator!$L$8,start_rate+MortgageCalculator!$L$10*ROUNDUP((A954-MortgageCalculator!$L$6*periods_per_year)/MortgageCalculator!$L$9,0)))),start_rate))</f>
        <v/>
      </c>
      <c r="D954" s="51" t="str">
        <f t="shared" si="86"/>
        <v/>
      </c>
      <c r="E954" s="51" t="str">
        <f t="shared" si="87"/>
        <v/>
      </c>
      <c r="F954" s="51" t="str">
        <f t="shared" si="88"/>
        <v/>
      </c>
      <c r="G954" s="51" t="str">
        <f t="shared" si="89"/>
        <v/>
      </c>
    </row>
    <row r="955" spans="1:7" x14ac:dyDescent="0.2">
      <c r="A955" s="48" t="str">
        <f t="shared" si="84"/>
        <v/>
      </c>
      <c r="B955" s="49" t="str">
        <f t="shared" si="85"/>
        <v/>
      </c>
      <c r="C955" s="50" t="str">
        <f>IF(A955="","",IF(variable,IF(A955&lt;MortgageCalculator!$L$6*periods_per_year,start_rate,IF(MortgageCalculator!$L$10&gt;=0,MIN(MortgageCalculator!$L$7,start_rate+MortgageCalculator!$L$10*ROUNDUP((A955-MortgageCalculator!$L$6*periods_per_year)/MortgageCalculator!$L$9,0)),MAX(MortgageCalculator!$L$8,start_rate+MortgageCalculator!$L$10*ROUNDUP((A955-MortgageCalculator!$L$6*periods_per_year)/MortgageCalculator!$L$9,0)))),start_rate))</f>
        <v/>
      </c>
      <c r="D955" s="51" t="str">
        <f t="shared" si="86"/>
        <v/>
      </c>
      <c r="E955" s="51" t="str">
        <f t="shared" si="87"/>
        <v/>
      </c>
      <c r="F955" s="51" t="str">
        <f t="shared" si="88"/>
        <v/>
      </c>
      <c r="G955" s="51" t="str">
        <f t="shared" si="89"/>
        <v/>
      </c>
    </row>
    <row r="956" spans="1:7" x14ac:dyDescent="0.2">
      <c r="A956" s="48" t="str">
        <f t="shared" si="84"/>
        <v/>
      </c>
      <c r="B956" s="49" t="str">
        <f t="shared" si="85"/>
        <v/>
      </c>
      <c r="C956" s="50" t="str">
        <f>IF(A956="","",IF(variable,IF(A956&lt;MortgageCalculator!$L$6*periods_per_year,start_rate,IF(MortgageCalculator!$L$10&gt;=0,MIN(MortgageCalculator!$L$7,start_rate+MortgageCalculator!$L$10*ROUNDUP((A956-MortgageCalculator!$L$6*periods_per_year)/MortgageCalculator!$L$9,0)),MAX(MortgageCalculator!$L$8,start_rate+MortgageCalculator!$L$10*ROUNDUP((A956-MortgageCalculator!$L$6*periods_per_year)/MortgageCalculator!$L$9,0)))),start_rate))</f>
        <v/>
      </c>
      <c r="D956" s="51" t="str">
        <f t="shared" si="86"/>
        <v/>
      </c>
      <c r="E956" s="51" t="str">
        <f t="shared" si="87"/>
        <v/>
      </c>
      <c r="F956" s="51" t="str">
        <f t="shared" si="88"/>
        <v/>
      </c>
      <c r="G956" s="51" t="str">
        <f t="shared" si="89"/>
        <v/>
      </c>
    </row>
    <row r="957" spans="1:7" x14ac:dyDescent="0.2">
      <c r="A957" s="48" t="str">
        <f t="shared" si="84"/>
        <v/>
      </c>
      <c r="B957" s="49" t="str">
        <f t="shared" si="85"/>
        <v/>
      </c>
      <c r="C957" s="50" t="str">
        <f>IF(A957="","",IF(variable,IF(A957&lt;MortgageCalculator!$L$6*periods_per_year,start_rate,IF(MortgageCalculator!$L$10&gt;=0,MIN(MortgageCalculator!$L$7,start_rate+MortgageCalculator!$L$10*ROUNDUP((A957-MortgageCalculator!$L$6*periods_per_year)/MortgageCalculator!$L$9,0)),MAX(MortgageCalculator!$L$8,start_rate+MortgageCalculator!$L$10*ROUNDUP((A957-MortgageCalculator!$L$6*periods_per_year)/MortgageCalculator!$L$9,0)))),start_rate))</f>
        <v/>
      </c>
      <c r="D957" s="51" t="str">
        <f t="shared" si="86"/>
        <v/>
      </c>
      <c r="E957" s="51" t="str">
        <f t="shared" si="87"/>
        <v/>
      </c>
      <c r="F957" s="51" t="str">
        <f t="shared" si="88"/>
        <v/>
      </c>
      <c r="G957" s="51" t="str">
        <f t="shared" si="89"/>
        <v/>
      </c>
    </row>
    <row r="958" spans="1:7" x14ac:dyDescent="0.2">
      <c r="A958" s="48" t="str">
        <f t="shared" si="84"/>
        <v/>
      </c>
      <c r="B958" s="49" t="str">
        <f t="shared" si="85"/>
        <v/>
      </c>
      <c r="C958" s="50" t="str">
        <f>IF(A958="","",IF(variable,IF(A958&lt;MortgageCalculator!$L$6*periods_per_year,start_rate,IF(MortgageCalculator!$L$10&gt;=0,MIN(MortgageCalculator!$L$7,start_rate+MortgageCalculator!$L$10*ROUNDUP((A958-MortgageCalculator!$L$6*periods_per_year)/MortgageCalculator!$L$9,0)),MAX(MortgageCalculator!$L$8,start_rate+MortgageCalculator!$L$10*ROUNDUP((A958-MortgageCalculator!$L$6*periods_per_year)/MortgageCalculator!$L$9,0)))),start_rate))</f>
        <v/>
      </c>
      <c r="D958" s="51" t="str">
        <f t="shared" si="86"/>
        <v/>
      </c>
      <c r="E958" s="51" t="str">
        <f t="shared" si="87"/>
        <v/>
      </c>
      <c r="F958" s="51" t="str">
        <f t="shared" si="88"/>
        <v/>
      </c>
      <c r="G958" s="51" t="str">
        <f t="shared" si="89"/>
        <v/>
      </c>
    </row>
    <row r="959" spans="1:7" x14ac:dyDescent="0.2">
      <c r="A959" s="48" t="str">
        <f t="shared" si="84"/>
        <v/>
      </c>
      <c r="B959" s="49" t="str">
        <f t="shared" si="85"/>
        <v/>
      </c>
      <c r="C959" s="50" t="str">
        <f>IF(A959="","",IF(variable,IF(A959&lt;MortgageCalculator!$L$6*periods_per_year,start_rate,IF(MortgageCalculator!$L$10&gt;=0,MIN(MortgageCalculator!$L$7,start_rate+MortgageCalculator!$L$10*ROUNDUP((A959-MortgageCalculator!$L$6*periods_per_year)/MortgageCalculator!$L$9,0)),MAX(MortgageCalculator!$L$8,start_rate+MortgageCalculator!$L$10*ROUNDUP((A959-MortgageCalculator!$L$6*periods_per_year)/MortgageCalculator!$L$9,0)))),start_rate))</f>
        <v/>
      </c>
      <c r="D959" s="51" t="str">
        <f t="shared" si="86"/>
        <v/>
      </c>
      <c r="E959" s="51" t="str">
        <f t="shared" si="87"/>
        <v/>
      </c>
      <c r="F959" s="51" t="str">
        <f t="shared" si="88"/>
        <v/>
      </c>
      <c r="G959" s="51" t="str">
        <f t="shared" si="89"/>
        <v/>
      </c>
    </row>
    <row r="960" spans="1:7" x14ac:dyDescent="0.2">
      <c r="A960" s="48" t="str">
        <f t="shared" si="84"/>
        <v/>
      </c>
      <c r="B960" s="49" t="str">
        <f t="shared" si="85"/>
        <v/>
      </c>
      <c r="C960" s="50" t="str">
        <f>IF(A960="","",IF(variable,IF(A960&lt;MortgageCalculator!$L$6*periods_per_year,start_rate,IF(MortgageCalculator!$L$10&gt;=0,MIN(MortgageCalculator!$L$7,start_rate+MortgageCalculator!$L$10*ROUNDUP((A960-MortgageCalculator!$L$6*periods_per_year)/MortgageCalculator!$L$9,0)),MAX(MortgageCalculator!$L$8,start_rate+MortgageCalculator!$L$10*ROUNDUP((A960-MortgageCalculator!$L$6*periods_per_year)/MortgageCalculator!$L$9,0)))),start_rate))</f>
        <v/>
      </c>
      <c r="D960" s="51" t="str">
        <f t="shared" si="86"/>
        <v/>
      </c>
      <c r="E960" s="51" t="str">
        <f t="shared" si="87"/>
        <v/>
      </c>
      <c r="F960" s="51" t="str">
        <f t="shared" si="88"/>
        <v/>
      </c>
      <c r="G960" s="51" t="str">
        <f t="shared" si="89"/>
        <v/>
      </c>
    </row>
    <row r="961" spans="1:7" x14ac:dyDescent="0.2">
      <c r="A961" s="48" t="str">
        <f t="shared" si="84"/>
        <v/>
      </c>
      <c r="B961" s="49" t="str">
        <f t="shared" si="85"/>
        <v/>
      </c>
      <c r="C961" s="50" t="str">
        <f>IF(A961="","",IF(variable,IF(A961&lt;MortgageCalculator!$L$6*periods_per_year,start_rate,IF(MortgageCalculator!$L$10&gt;=0,MIN(MortgageCalculator!$L$7,start_rate+MortgageCalculator!$L$10*ROUNDUP((A961-MortgageCalculator!$L$6*periods_per_year)/MortgageCalculator!$L$9,0)),MAX(MortgageCalculator!$L$8,start_rate+MortgageCalculator!$L$10*ROUNDUP((A961-MortgageCalculator!$L$6*periods_per_year)/MortgageCalculator!$L$9,0)))),start_rate))</f>
        <v/>
      </c>
      <c r="D961" s="51" t="str">
        <f t="shared" si="86"/>
        <v/>
      </c>
      <c r="E961" s="51" t="str">
        <f t="shared" si="87"/>
        <v/>
      </c>
      <c r="F961" s="51" t="str">
        <f t="shared" si="88"/>
        <v/>
      </c>
      <c r="G961" s="51" t="str">
        <f t="shared" si="89"/>
        <v/>
      </c>
    </row>
    <row r="962" spans="1:7" x14ac:dyDescent="0.2">
      <c r="A962" s="48" t="str">
        <f t="shared" si="84"/>
        <v/>
      </c>
      <c r="B962" s="49" t="str">
        <f t="shared" si="85"/>
        <v/>
      </c>
      <c r="C962" s="50" t="str">
        <f>IF(A962="","",IF(variable,IF(A962&lt;MortgageCalculator!$L$6*periods_per_year,start_rate,IF(MortgageCalculator!$L$10&gt;=0,MIN(MortgageCalculator!$L$7,start_rate+MortgageCalculator!$L$10*ROUNDUP((A962-MortgageCalculator!$L$6*periods_per_year)/MortgageCalculator!$L$9,0)),MAX(MortgageCalculator!$L$8,start_rate+MortgageCalculator!$L$10*ROUNDUP((A962-MortgageCalculator!$L$6*periods_per_year)/MortgageCalculator!$L$9,0)))),start_rate))</f>
        <v/>
      </c>
      <c r="D962" s="51" t="str">
        <f t="shared" si="86"/>
        <v/>
      </c>
      <c r="E962" s="51" t="str">
        <f t="shared" si="87"/>
        <v/>
      </c>
      <c r="F962" s="51" t="str">
        <f t="shared" si="88"/>
        <v/>
      </c>
      <c r="G962" s="51" t="str">
        <f t="shared" si="89"/>
        <v/>
      </c>
    </row>
    <row r="963" spans="1:7" x14ac:dyDescent="0.2">
      <c r="A963" s="48" t="str">
        <f t="shared" si="84"/>
        <v/>
      </c>
      <c r="B963" s="49" t="str">
        <f t="shared" si="85"/>
        <v/>
      </c>
      <c r="C963" s="50" t="str">
        <f>IF(A963="","",IF(variable,IF(A963&lt;MortgageCalculator!$L$6*periods_per_year,start_rate,IF(MortgageCalculator!$L$10&gt;=0,MIN(MortgageCalculator!$L$7,start_rate+MortgageCalculator!$L$10*ROUNDUP((A963-MortgageCalculator!$L$6*periods_per_year)/MortgageCalculator!$L$9,0)),MAX(MortgageCalculator!$L$8,start_rate+MortgageCalculator!$L$10*ROUNDUP((A963-MortgageCalculator!$L$6*periods_per_year)/MortgageCalculator!$L$9,0)))),start_rate))</f>
        <v/>
      </c>
      <c r="D963" s="51" t="str">
        <f t="shared" si="86"/>
        <v/>
      </c>
      <c r="E963" s="51" t="str">
        <f t="shared" si="87"/>
        <v/>
      </c>
      <c r="F963" s="51" t="str">
        <f t="shared" si="88"/>
        <v/>
      </c>
      <c r="G963" s="51" t="str">
        <f t="shared" si="89"/>
        <v/>
      </c>
    </row>
    <row r="964" spans="1:7" x14ac:dyDescent="0.2">
      <c r="A964" s="48" t="str">
        <f t="shared" ref="A964:A1027" si="90">IF(G963="","",IF(OR(A963&gt;=nper,ROUND(G963,2)&lt;=0),"",A963+1))</f>
        <v/>
      </c>
      <c r="B964" s="49" t="str">
        <f t="shared" ref="B964:B1027" si="91">IF(A964="","",IF(OR(periods_per_year=26,periods_per_year=52),IF(periods_per_year=26,IF(A964=1,fpdate,B963+14),IF(periods_per_year=52,IF(A964=1,fpdate,B963+7),"n/a")),IF(periods_per_year=24,DATE(YEAR(fpdate),MONTH(fpdate)+(A964-1)/2+IF(AND(DAY(fpdate)&gt;=15,MOD(A964,2)=0),1,0),IF(MOD(A964,2)=0,IF(DAY(fpdate)&gt;=15,DAY(fpdate)-14,DAY(fpdate)+14),DAY(fpdate))),IF(DAY(DATE(YEAR(fpdate),MONTH(fpdate)+A964-1,DAY(fpdate)))&lt;&gt;DAY(fpdate),DATE(YEAR(fpdate),MONTH(fpdate)+A964,0),DATE(YEAR(fpdate),MONTH(fpdate)+A964-1,DAY(fpdate))))))</f>
        <v/>
      </c>
      <c r="C964" s="50" t="str">
        <f>IF(A964="","",IF(variable,IF(A964&lt;MortgageCalculator!$L$6*periods_per_year,start_rate,IF(MortgageCalculator!$L$10&gt;=0,MIN(MortgageCalculator!$L$7,start_rate+MortgageCalculator!$L$10*ROUNDUP((A964-MortgageCalculator!$L$6*periods_per_year)/MortgageCalculator!$L$9,0)),MAX(MortgageCalculator!$L$8,start_rate+MortgageCalculator!$L$10*ROUNDUP((A964-MortgageCalculator!$L$6*periods_per_year)/MortgageCalculator!$L$9,0)))),start_rate))</f>
        <v/>
      </c>
      <c r="D964" s="51" t="str">
        <f t="shared" ref="D964:D1027" si="92">IF(A964="","",ROUND((((1+C964/CP)^(CP/periods_per_year))-1)*G963,2))</f>
        <v/>
      </c>
      <c r="E964" s="51" t="str">
        <f t="shared" ref="E964:E1027" si="93">IF(A964="","",IF(A964=nper,G963+D964,MIN(G963+D964,IF(C964=C963,E963,ROUND(-PMT(((1+C964/CP)^(CP/periods_per_year))-1,nper-A964+1,G963),2)))))</f>
        <v/>
      </c>
      <c r="F964" s="51" t="str">
        <f t="shared" ref="F964:F1027" si="94">IF(A964="","",E964-D964)</f>
        <v/>
      </c>
      <c r="G964" s="51" t="str">
        <f t="shared" ref="G964:G1027" si="95">IF(A964="","",G963-F964)</f>
        <v/>
      </c>
    </row>
    <row r="965" spans="1:7" x14ac:dyDescent="0.2">
      <c r="A965" s="48" t="str">
        <f t="shared" si="90"/>
        <v/>
      </c>
      <c r="B965" s="49" t="str">
        <f t="shared" si="91"/>
        <v/>
      </c>
      <c r="C965" s="50" t="str">
        <f>IF(A965="","",IF(variable,IF(A965&lt;MortgageCalculator!$L$6*periods_per_year,start_rate,IF(MortgageCalculator!$L$10&gt;=0,MIN(MortgageCalculator!$L$7,start_rate+MortgageCalculator!$L$10*ROUNDUP((A965-MortgageCalculator!$L$6*periods_per_year)/MortgageCalculator!$L$9,0)),MAX(MortgageCalculator!$L$8,start_rate+MortgageCalculator!$L$10*ROUNDUP((A965-MortgageCalculator!$L$6*periods_per_year)/MortgageCalculator!$L$9,0)))),start_rate))</f>
        <v/>
      </c>
      <c r="D965" s="51" t="str">
        <f t="shared" si="92"/>
        <v/>
      </c>
      <c r="E965" s="51" t="str">
        <f t="shared" si="93"/>
        <v/>
      </c>
      <c r="F965" s="51" t="str">
        <f t="shared" si="94"/>
        <v/>
      </c>
      <c r="G965" s="51" t="str">
        <f t="shared" si="95"/>
        <v/>
      </c>
    </row>
    <row r="966" spans="1:7" x14ac:dyDescent="0.2">
      <c r="A966" s="48" t="str">
        <f t="shared" si="90"/>
        <v/>
      </c>
      <c r="B966" s="49" t="str">
        <f t="shared" si="91"/>
        <v/>
      </c>
      <c r="C966" s="50" t="str">
        <f>IF(A966="","",IF(variable,IF(A966&lt;MortgageCalculator!$L$6*periods_per_year,start_rate,IF(MortgageCalculator!$L$10&gt;=0,MIN(MortgageCalculator!$L$7,start_rate+MortgageCalculator!$L$10*ROUNDUP((A966-MortgageCalculator!$L$6*periods_per_year)/MortgageCalculator!$L$9,0)),MAX(MortgageCalculator!$L$8,start_rate+MortgageCalculator!$L$10*ROUNDUP((A966-MortgageCalculator!$L$6*periods_per_year)/MortgageCalculator!$L$9,0)))),start_rate))</f>
        <v/>
      </c>
      <c r="D966" s="51" t="str">
        <f t="shared" si="92"/>
        <v/>
      </c>
      <c r="E966" s="51" t="str">
        <f t="shared" si="93"/>
        <v/>
      </c>
      <c r="F966" s="51" t="str">
        <f t="shared" si="94"/>
        <v/>
      </c>
      <c r="G966" s="51" t="str">
        <f t="shared" si="95"/>
        <v/>
      </c>
    </row>
    <row r="967" spans="1:7" x14ac:dyDescent="0.2">
      <c r="A967" s="48" t="str">
        <f t="shared" si="90"/>
        <v/>
      </c>
      <c r="B967" s="49" t="str">
        <f t="shared" si="91"/>
        <v/>
      </c>
      <c r="C967" s="50" t="str">
        <f>IF(A967="","",IF(variable,IF(A967&lt;MortgageCalculator!$L$6*periods_per_year,start_rate,IF(MortgageCalculator!$L$10&gt;=0,MIN(MortgageCalculator!$L$7,start_rate+MortgageCalculator!$L$10*ROUNDUP((A967-MortgageCalculator!$L$6*periods_per_year)/MortgageCalculator!$L$9,0)),MAX(MortgageCalculator!$L$8,start_rate+MortgageCalculator!$L$10*ROUNDUP((A967-MortgageCalculator!$L$6*periods_per_year)/MortgageCalculator!$L$9,0)))),start_rate))</f>
        <v/>
      </c>
      <c r="D967" s="51" t="str">
        <f t="shared" si="92"/>
        <v/>
      </c>
      <c r="E967" s="51" t="str">
        <f t="shared" si="93"/>
        <v/>
      </c>
      <c r="F967" s="51" t="str">
        <f t="shared" si="94"/>
        <v/>
      </c>
      <c r="G967" s="51" t="str">
        <f t="shared" si="95"/>
        <v/>
      </c>
    </row>
    <row r="968" spans="1:7" x14ac:dyDescent="0.2">
      <c r="A968" s="48" t="str">
        <f t="shared" si="90"/>
        <v/>
      </c>
      <c r="B968" s="49" t="str">
        <f t="shared" si="91"/>
        <v/>
      </c>
      <c r="C968" s="50" t="str">
        <f>IF(A968="","",IF(variable,IF(A968&lt;MortgageCalculator!$L$6*periods_per_year,start_rate,IF(MortgageCalculator!$L$10&gt;=0,MIN(MortgageCalculator!$L$7,start_rate+MortgageCalculator!$L$10*ROUNDUP((A968-MortgageCalculator!$L$6*periods_per_year)/MortgageCalculator!$L$9,0)),MAX(MortgageCalculator!$L$8,start_rate+MortgageCalculator!$L$10*ROUNDUP((A968-MortgageCalculator!$L$6*periods_per_year)/MortgageCalculator!$L$9,0)))),start_rate))</f>
        <v/>
      </c>
      <c r="D968" s="51" t="str">
        <f t="shared" si="92"/>
        <v/>
      </c>
      <c r="E968" s="51" t="str">
        <f t="shared" si="93"/>
        <v/>
      </c>
      <c r="F968" s="51" t="str">
        <f t="shared" si="94"/>
        <v/>
      </c>
      <c r="G968" s="51" t="str">
        <f t="shared" si="95"/>
        <v/>
      </c>
    </row>
    <row r="969" spans="1:7" x14ac:dyDescent="0.2">
      <c r="A969" s="48" t="str">
        <f t="shared" si="90"/>
        <v/>
      </c>
      <c r="B969" s="49" t="str">
        <f t="shared" si="91"/>
        <v/>
      </c>
      <c r="C969" s="50" t="str">
        <f>IF(A969="","",IF(variable,IF(A969&lt;MortgageCalculator!$L$6*periods_per_year,start_rate,IF(MortgageCalculator!$L$10&gt;=0,MIN(MortgageCalculator!$L$7,start_rate+MortgageCalculator!$L$10*ROUNDUP((A969-MortgageCalculator!$L$6*periods_per_year)/MortgageCalculator!$L$9,0)),MAX(MortgageCalculator!$L$8,start_rate+MortgageCalculator!$L$10*ROUNDUP((A969-MortgageCalculator!$L$6*periods_per_year)/MortgageCalculator!$L$9,0)))),start_rate))</f>
        <v/>
      </c>
      <c r="D969" s="51" t="str">
        <f t="shared" si="92"/>
        <v/>
      </c>
      <c r="E969" s="51" t="str">
        <f t="shared" si="93"/>
        <v/>
      </c>
      <c r="F969" s="51" t="str">
        <f t="shared" si="94"/>
        <v/>
      </c>
      <c r="G969" s="51" t="str">
        <f t="shared" si="95"/>
        <v/>
      </c>
    </row>
    <row r="970" spans="1:7" x14ac:dyDescent="0.2">
      <c r="A970" s="48" t="str">
        <f t="shared" si="90"/>
        <v/>
      </c>
      <c r="B970" s="49" t="str">
        <f t="shared" si="91"/>
        <v/>
      </c>
      <c r="C970" s="50" t="str">
        <f>IF(A970="","",IF(variable,IF(A970&lt;MortgageCalculator!$L$6*periods_per_year,start_rate,IF(MortgageCalculator!$L$10&gt;=0,MIN(MortgageCalculator!$L$7,start_rate+MortgageCalculator!$L$10*ROUNDUP((A970-MortgageCalculator!$L$6*periods_per_year)/MortgageCalculator!$L$9,0)),MAX(MortgageCalculator!$L$8,start_rate+MortgageCalculator!$L$10*ROUNDUP((A970-MortgageCalculator!$L$6*periods_per_year)/MortgageCalculator!$L$9,0)))),start_rate))</f>
        <v/>
      </c>
      <c r="D970" s="51" t="str">
        <f t="shared" si="92"/>
        <v/>
      </c>
      <c r="E970" s="51" t="str">
        <f t="shared" si="93"/>
        <v/>
      </c>
      <c r="F970" s="51" t="str">
        <f t="shared" si="94"/>
        <v/>
      </c>
      <c r="G970" s="51" t="str">
        <f t="shared" si="95"/>
        <v/>
      </c>
    </row>
    <row r="971" spans="1:7" x14ac:dyDescent="0.2">
      <c r="A971" s="48" t="str">
        <f t="shared" si="90"/>
        <v/>
      </c>
      <c r="B971" s="49" t="str">
        <f t="shared" si="91"/>
        <v/>
      </c>
      <c r="C971" s="50" t="str">
        <f>IF(A971="","",IF(variable,IF(A971&lt;MortgageCalculator!$L$6*periods_per_year,start_rate,IF(MortgageCalculator!$L$10&gt;=0,MIN(MortgageCalculator!$L$7,start_rate+MortgageCalculator!$L$10*ROUNDUP((A971-MortgageCalculator!$L$6*periods_per_year)/MortgageCalculator!$L$9,0)),MAX(MortgageCalculator!$L$8,start_rate+MortgageCalculator!$L$10*ROUNDUP((A971-MortgageCalculator!$L$6*periods_per_year)/MortgageCalculator!$L$9,0)))),start_rate))</f>
        <v/>
      </c>
      <c r="D971" s="51" t="str">
        <f t="shared" si="92"/>
        <v/>
      </c>
      <c r="E971" s="51" t="str">
        <f t="shared" si="93"/>
        <v/>
      </c>
      <c r="F971" s="51" t="str">
        <f t="shared" si="94"/>
        <v/>
      </c>
      <c r="G971" s="51" t="str">
        <f t="shared" si="95"/>
        <v/>
      </c>
    </row>
    <row r="972" spans="1:7" x14ac:dyDescent="0.2">
      <c r="A972" s="48" t="str">
        <f t="shared" si="90"/>
        <v/>
      </c>
      <c r="B972" s="49" t="str">
        <f t="shared" si="91"/>
        <v/>
      </c>
      <c r="C972" s="50" t="str">
        <f>IF(A972="","",IF(variable,IF(A972&lt;MortgageCalculator!$L$6*periods_per_year,start_rate,IF(MortgageCalculator!$L$10&gt;=0,MIN(MortgageCalculator!$L$7,start_rate+MortgageCalculator!$L$10*ROUNDUP((A972-MortgageCalculator!$L$6*periods_per_year)/MortgageCalculator!$L$9,0)),MAX(MortgageCalculator!$L$8,start_rate+MortgageCalculator!$L$10*ROUNDUP((A972-MortgageCalculator!$L$6*periods_per_year)/MortgageCalculator!$L$9,0)))),start_rate))</f>
        <v/>
      </c>
      <c r="D972" s="51" t="str">
        <f t="shared" si="92"/>
        <v/>
      </c>
      <c r="E972" s="51" t="str">
        <f t="shared" si="93"/>
        <v/>
      </c>
      <c r="F972" s="51" t="str">
        <f t="shared" si="94"/>
        <v/>
      </c>
      <c r="G972" s="51" t="str">
        <f t="shared" si="95"/>
        <v/>
      </c>
    </row>
    <row r="973" spans="1:7" x14ac:dyDescent="0.2">
      <c r="A973" s="48" t="str">
        <f t="shared" si="90"/>
        <v/>
      </c>
      <c r="B973" s="49" t="str">
        <f t="shared" si="91"/>
        <v/>
      </c>
      <c r="C973" s="50" t="str">
        <f>IF(A973="","",IF(variable,IF(A973&lt;MortgageCalculator!$L$6*periods_per_year,start_rate,IF(MortgageCalculator!$L$10&gt;=0,MIN(MortgageCalculator!$L$7,start_rate+MortgageCalculator!$L$10*ROUNDUP((A973-MortgageCalculator!$L$6*periods_per_year)/MortgageCalculator!$L$9,0)),MAX(MortgageCalculator!$L$8,start_rate+MortgageCalculator!$L$10*ROUNDUP((A973-MortgageCalculator!$L$6*periods_per_year)/MortgageCalculator!$L$9,0)))),start_rate))</f>
        <v/>
      </c>
      <c r="D973" s="51" t="str">
        <f t="shared" si="92"/>
        <v/>
      </c>
      <c r="E973" s="51" t="str">
        <f t="shared" si="93"/>
        <v/>
      </c>
      <c r="F973" s="51" t="str">
        <f t="shared" si="94"/>
        <v/>
      </c>
      <c r="G973" s="51" t="str">
        <f t="shared" si="95"/>
        <v/>
      </c>
    </row>
    <row r="974" spans="1:7" x14ac:dyDescent="0.2">
      <c r="A974" s="48" t="str">
        <f t="shared" si="90"/>
        <v/>
      </c>
      <c r="B974" s="49" t="str">
        <f t="shared" si="91"/>
        <v/>
      </c>
      <c r="C974" s="50" t="str">
        <f>IF(A974="","",IF(variable,IF(A974&lt;MortgageCalculator!$L$6*periods_per_year,start_rate,IF(MortgageCalculator!$L$10&gt;=0,MIN(MortgageCalculator!$L$7,start_rate+MortgageCalculator!$L$10*ROUNDUP((A974-MortgageCalculator!$L$6*periods_per_year)/MortgageCalculator!$L$9,0)),MAX(MortgageCalculator!$L$8,start_rate+MortgageCalculator!$L$10*ROUNDUP((A974-MortgageCalculator!$L$6*periods_per_year)/MortgageCalculator!$L$9,0)))),start_rate))</f>
        <v/>
      </c>
      <c r="D974" s="51" t="str">
        <f t="shared" si="92"/>
        <v/>
      </c>
      <c r="E974" s="51" t="str">
        <f t="shared" si="93"/>
        <v/>
      </c>
      <c r="F974" s="51" t="str">
        <f t="shared" si="94"/>
        <v/>
      </c>
      <c r="G974" s="51" t="str">
        <f t="shared" si="95"/>
        <v/>
      </c>
    </row>
    <row r="975" spans="1:7" x14ac:dyDescent="0.2">
      <c r="A975" s="48" t="str">
        <f t="shared" si="90"/>
        <v/>
      </c>
      <c r="B975" s="49" t="str">
        <f t="shared" si="91"/>
        <v/>
      </c>
      <c r="C975" s="50" t="str">
        <f>IF(A975="","",IF(variable,IF(A975&lt;MortgageCalculator!$L$6*periods_per_year,start_rate,IF(MortgageCalculator!$L$10&gt;=0,MIN(MortgageCalculator!$L$7,start_rate+MortgageCalculator!$L$10*ROUNDUP((A975-MortgageCalculator!$L$6*periods_per_year)/MortgageCalculator!$L$9,0)),MAX(MortgageCalculator!$L$8,start_rate+MortgageCalculator!$L$10*ROUNDUP((A975-MortgageCalculator!$L$6*periods_per_year)/MortgageCalculator!$L$9,0)))),start_rate))</f>
        <v/>
      </c>
      <c r="D975" s="51" t="str">
        <f t="shared" si="92"/>
        <v/>
      </c>
      <c r="E975" s="51" t="str">
        <f t="shared" si="93"/>
        <v/>
      </c>
      <c r="F975" s="51" t="str">
        <f t="shared" si="94"/>
        <v/>
      </c>
      <c r="G975" s="51" t="str">
        <f t="shared" si="95"/>
        <v/>
      </c>
    </row>
    <row r="976" spans="1:7" x14ac:dyDescent="0.2">
      <c r="A976" s="48" t="str">
        <f t="shared" si="90"/>
        <v/>
      </c>
      <c r="B976" s="49" t="str">
        <f t="shared" si="91"/>
        <v/>
      </c>
      <c r="C976" s="50" t="str">
        <f>IF(A976="","",IF(variable,IF(A976&lt;MortgageCalculator!$L$6*periods_per_year,start_rate,IF(MortgageCalculator!$L$10&gt;=0,MIN(MortgageCalculator!$L$7,start_rate+MortgageCalculator!$L$10*ROUNDUP((A976-MortgageCalculator!$L$6*periods_per_year)/MortgageCalculator!$L$9,0)),MAX(MortgageCalculator!$L$8,start_rate+MortgageCalculator!$L$10*ROUNDUP((A976-MortgageCalculator!$L$6*periods_per_year)/MortgageCalculator!$L$9,0)))),start_rate))</f>
        <v/>
      </c>
      <c r="D976" s="51" t="str">
        <f t="shared" si="92"/>
        <v/>
      </c>
      <c r="E976" s="51" t="str">
        <f t="shared" si="93"/>
        <v/>
      </c>
      <c r="F976" s="51" t="str">
        <f t="shared" si="94"/>
        <v/>
      </c>
      <c r="G976" s="51" t="str">
        <f t="shared" si="95"/>
        <v/>
      </c>
    </row>
    <row r="977" spans="1:7" x14ac:dyDescent="0.2">
      <c r="A977" s="48" t="str">
        <f t="shared" si="90"/>
        <v/>
      </c>
      <c r="B977" s="49" t="str">
        <f t="shared" si="91"/>
        <v/>
      </c>
      <c r="C977" s="50" t="str">
        <f>IF(A977="","",IF(variable,IF(A977&lt;MortgageCalculator!$L$6*periods_per_year,start_rate,IF(MortgageCalculator!$L$10&gt;=0,MIN(MortgageCalculator!$L$7,start_rate+MortgageCalculator!$L$10*ROUNDUP((A977-MortgageCalculator!$L$6*periods_per_year)/MortgageCalculator!$L$9,0)),MAX(MortgageCalculator!$L$8,start_rate+MortgageCalculator!$L$10*ROUNDUP((A977-MortgageCalculator!$L$6*periods_per_year)/MortgageCalculator!$L$9,0)))),start_rate))</f>
        <v/>
      </c>
      <c r="D977" s="51" t="str">
        <f t="shared" si="92"/>
        <v/>
      </c>
      <c r="E977" s="51" t="str">
        <f t="shared" si="93"/>
        <v/>
      </c>
      <c r="F977" s="51" t="str">
        <f t="shared" si="94"/>
        <v/>
      </c>
      <c r="G977" s="51" t="str">
        <f t="shared" si="95"/>
        <v/>
      </c>
    </row>
    <row r="978" spans="1:7" x14ac:dyDescent="0.2">
      <c r="A978" s="48" t="str">
        <f t="shared" si="90"/>
        <v/>
      </c>
      <c r="B978" s="49" t="str">
        <f t="shared" si="91"/>
        <v/>
      </c>
      <c r="C978" s="50" t="str">
        <f>IF(A978="","",IF(variable,IF(A978&lt;MortgageCalculator!$L$6*periods_per_year,start_rate,IF(MortgageCalculator!$L$10&gt;=0,MIN(MortgageCalculator!$L$7,start_rate+MortgageCalculator!$L$10*ROUNDUP((A978-MortgageCalculator!$L$6*periods_per_year)/MortgageCalculator!$L$9,0)),MAX(MortgageCalculator!$L$8,start_rate+MortgageCalculator!$L$10*ROUNDUP((A978-MortgageCalculator!$L$6*periods_per_year)/MortgageCalculator!$L$9,0)))),start_rate))</f>
        <v/>
      </c>
      <c r="D978" s="51" t="str">
        <f t="shared" si="92"/>
        <v/>
      </c>
      <c r="E978" s="51" t="str">
        <f t="shared" si="93"/>
        <v/>
      </c>
      <c r="F978" s="51" t="str">
        <f t="shared" si="94"/>
        <v/>
      </c>
      <c r="G978" s="51" t="str">
        <f t="shared" si="95"/>
        <v/>
      </c>
    </row>
    <row r="979" spans="1:7" x14ac:dyDescent="0.2">
      <c r="A979" s="48" t="str">
        <f t="shared" si="90"/>
        <v/>
      </c>
      <c r="B979" s="49" t="str">
        <f t="shared" si="91"/>
        <v/>
      </c>
      <c r="C979" s="50" t="str">
        <f>IF(A979="","",IF(variable,IF(A979&lt;MortgageCalculator!$L$6*periods_per_year,start_rate,IF(MortgageCalculator!$L$10&gt;=0,MIN(MortgageCalculator!$L$7,start_rate+MortgageCalculator!$L$10*ROUNDUP((A979-MortgageCalculator!$L$6*periods_per_year)/MortgageCalculator!$L$9,0)),MAX(MortgageCalculator!$L$8,start_rate+MortgageCalculator!$L$10*ROUNDUP((A979-MortgageCalculator!$L$6*periods_per_year)/MortgageCalculator!$L$9,0)))),start_rate))</f>
        <v/>
      </c>
      <c r="D979" s="51" t="str">
        <f t="shared" si="92"/>
        <v/>
      </c>
      <c r="E979" s="51" t="str">
        <f t="shared" si="93"/>
        <v/>
      </c>
      <c r="F979" s="51" t="str">
        <f t="shared" si="94"/>
        <v/>
      </c>
      <c r="G979" s="51" t="str">
        <f t="shared" si="95"/>
        <v/>
      </c>
    </row>
    <row r="980" spans="1:7" x14ac:dyDescent="0.2">
      <c r="A980" s="48" t="str">
        <f t="shared" si="90"/>
        <v/>
      </c>
      <c r="B980" s="49" t="str">
        <f t="shared" si="91"/>
        <v/>
      </c>
      <c r="C980" s="50" t="str">
        <f>IF(A980="","",IF(variable,IF(A980&lt;MortgageCalculator!$L$6*periods_per_year,start_rate,IF(MortgageCalculator!$L$10&gt;=0,MIN(MortgageCalculator!$L$7,start_rate+MortgageCalculator!$L$10*ROUNDUP((A980-MortgageCalculator!$L$6*periods_per_year)/MortgageCalculator!$L$9,0)),MAX(MortgageCalculator!$L$8,start_rate+MortgageCalculator!$L$10*ROUNDUP((A980-MortgageCalculator!$L$6*periods_per_year)/MortgageCalculator!$L$9,0)))),start_rate))</f>
        <v/>
      </c>
      <c r="D980" s="51" t="str">
        <f t="shared" si="92"/>
        <v/>
      </c>
      <c r="E980" s="51" t="str">
        <f t="shared" si="93"/>
        <v/>
      </c>
      <c r="F980" s="51" t="str">
        <f t="shared" si="94"/>
        <v/>
      </c>
      <c r="G980" s="51" t="str">
        <f t="shared" si="95"/>
        <v/>
      </c>
    </row>
    <row r="981" spans="1:7" x14ac:dyDescent="0.2">
      <c r="A981" s="48" t="str">
        <f t="shared" si="90"/>
        <v/>
      </c>
      <c r="B981" s="49" t="str">
        <f t="shared" si="91"/>
        <v/>
      </c>
      <c r="C981" s="50" t="str">
        <f>IF(A981="","",IF(variable,IF(A981&lt;MortgageCalculator!$L$6*periods_per_year,start_rate,IF(MortgageCalculator!$L$10&gt;=0,MIN(MortgageCalculator!$L$7,start_rate+MortgageCalculator!$L$10*ROUNDUP((A981-MortgageCalculator!$L$6*periods_per_year)/MortgageCalculator!$L$9,0)),MAX(MortgageCalculator!$L$8,start_rate+MortgageCalculator!$L$10*ROUNDUP((A981-MortgageCalculator!$L$6*periods_per_year)/MortgageCalculator!$L$9,0)))),start_rate))</f>
        <v/>
      </c>
      <c r="D981" s="51" t="str">
        <f t="shared" si="92"/>
        <v/>
      </c>
      <c r="E981" s="51" t="str">
        <f t="shared" si="93"/>
        <v/>
      </c>
      <c r="F981" s="51" t="str">
        <f t="shared" si="94"/>
        <v/>
      </c>
      <c r="G981" s="51" t="str">
        <f t="shared" si="95"/>
        <v/>
      </c>
    </row>
    <row r="982" spans="1:7" x14ac:dyDescent="0.2">
      <c r="A982" s="48" t="str">
        <f t="shared" si="90"/>
        <v/>
      </c>
      <c r="B982" s="49" t="str">
        <f t="shared" si="91"/>
        <v/>
      </c>
      <c r="C982" s="50" t="str">
        <f>IF(A982="","",IF(variable,IF(A982&lt;MortgageCalculator!$L$6*periods_per_year,start_rate,IF(MortgageCalculator!$L$10&gt;=0,MIN(MortgageCalculator!$L$7,start_rate+MortgageCalculator!$L$10*ROUNDUP((A982-MortgageCalculator!$L$6*periods_per_year)/MortgageCalculator!$L$9,0)),MAX(MortgageCalculator!$L$8,start_rate+MortgageCalculator!$L$10*ROUNDUP((A982-MortgageCalculator!$L$6*periods_per_year)/MortgageCalculator!$L$9,0)))),start_rate))</f>
        <v/>
      </c>
      <c r="D982" s="51" t="str">
        <f t="shared" si="92"/>
        <v/>
      </c>
      <c r="E982" s="51" t="str">
        <f t="shared" si="93"/>
        <v/>
      </c>
      <c r="F982" s="51" t="str">
        <f t="shared" si="94"/>
        <v/>
      </c>
      <c r="G982" s="51" t="str">
        <f t="shared" si="95"/>
        <v/>
      </c>
    </row>
    <row r="983" spans="1:7" x14ac:dyDescent="0.2">
      <c r="A983" s="48" t="str">
        <f t="shared" si="90"/>
        <v/>
      </c>
      <c r="B983" s="49" t="str">
        <f t="shared" si="91"/>
        <v/>
      </c>
      <c r="C983" s="50" t="str">
        <f>IF(A983="","",IF(variable,IF(A983&lt;MortgageCalculator!$L$6*periods_per_year,start_rate,IF(MortgageCalculator!$L$10&gt;=0,MIN(MortgageCalculator!$L$7,start_rate+MortgageCalculator!$L$10*ROUNDUP((A983-MortgageCalculator!$L$6*periods_per_year)/MortgageCalculator!$L$9,0)),MAX(MortgageCalculator!$L$8,start_rate+MortgageCalculator!$L$10*ROUNDUP((A983-MortgageCalculator!$L$6*periods_per_year)/MortgageCalculator!$L$9,0)))),start_rate))</f>
        <v/>
      </c>
      <c r="D983" s="51" t="str">
        <f t="shared" si="92"/>
        <v/>
      </c>
      <c r="E983" s="51" t="str">
        <f t="shared" si="93"/>
        <v/>
      </c>
      <c r="F983" s="51" t="str">
        <f t="shared" si="94"/>
        <v/>
      </c>
      <c r="G983" s="51" t="str">
        <f t="shared" si="95"/>
        <v/>
      </c>
    </row>
    <row r="984" spans="1:7" x14ac:dyDescent="0.2">
      <c r="A984" s="48" t="str">
        <f t="shared" si="90"/>
        <v/>
      </c>
      <c r="B984" s="49" t="str">
        <f t="shared" si="91"/>
        <v/>
      </c>
      <c r="C984" s="50" t="str">
        <f>IF(A984="","",IF(variable,IF(A984&lt;MortgageCalculator!$L$6*periods_per_year,start_rate,IF(MortgageCalculator!$L$10&gt;=0,MIN(MortgageCalculator!$L$7,start_rate+MortgageCalculator!$L$10*ROUNDUP((A984-MortgageCalculator!$L$6*periods_per_year)/MortgageCalculator!$L$9,0)),MAX(MortgageCalculator!$L$8,start_rate+MortgageCalculator!$L$10*ROUNDUP((A984-MortgageCalculator!$L$6*periods_per_year)/MortgageCalculator!$L$9,0)))),start_rate))</f>
        <v/>
      </c>
      <c r="D984" s="51" t="str">
        <f t="shared" si="92"/>
        <v/>
      </c>
      <c r="E984" s="51" t="str">
        <f t="shared" si="93"/>
        <v/>
      </c>
      <c r="F984" s="51" t="str">
        <f t="shared" si="94"/>
        <v/>
      </c>
      <c r="G984" s="51" t="str">
        <f t="shared" si="95"/>
        <v/>
      </c>
    </row>
    <row r="985" spans="1:7" x14ac:dyDescent="0.2">
      <c r="A985" s="48" t="str">
        <f t="shared" si="90"/>
        <v/>
      </c>
      <c r="B985" s="49" t="str">
        <f t="shared" si="91"/>
        <v/>
      </c>
      <c r="C985" s="50" t="str">
        <f>IF(A985="","",IF(variable,IF(A985&lt;MortgageCalculator!$L$6*periods_per_year,start_rate,IF(MortgageCalculator!$L$10&gt;=0,MIN(MortgageCalculator!$L$7,start_rate+MortgageCalculator!$L$10*ROUNDUP((A985-MortgageCalculator!$L$6*periods_per_year)/MortgageCalculator!$L$9,0)),MAX(MortgageCalculator!$L$8,start_rate+MortgageCalculator!$L$10*ROUNDUP((A985-MortgageCalculator!$L$6*periods_per_year)/MortgageCalculator!$L$9,0)))),start_rate))</f>
        <v/>
      </c>
      <c r="D985" s="51" t="str">
        <f t="shared" si="92"/>
        <v/>
      </c>
      <c r="E985" s="51" t="str">
        <f t="shared" si="93"/>
        <v/>
      </c>
      <c r="F985" s="51" t="str">
        <f t="shared" si="94"/>
        <v/>
      </c>
      <c r="G985" s="51" t="str">
        <f t="shared" si="95"/>
        <v/>
      </c>
    </row>
    <row r="986" spans="1:7" x14ac:dyDescent="0.2">
      <c r="A986" s="48" t="str">
        <f t="shared" si="90"/>
        <v/>
      </c>
      <c r="B986" s="49" t="str">
        <f t="shared" si="91"/>
        <v/>
      </c>
      <c r="C986" s="50" t="str">
        <f>IF(A986="","",IF(variable,IF(A986&lt;MortgageCalculator!$L$6*periods_per_year,start_rate,IF(MortgageCalculator!$L$10&gt;=0,MIN(MortgageCalculator!$L$7,start_rate+MortgageCalculator!$L$10*ROUNDUP((A986-MortgageCalculator!$L$6*periods_per_year)/MortgageCalculator!$L$9,0)),MAX(MortgageCalculator!$L$8,start_rate+MortgageCalculator!$L$10*ROUNDUP((A986-MortgageCalculator!$L$6*periods_per_year)/MortgageCalculator!$L$9,0)))),start_rate))</f>
        <v/>
      </c>
      <c r="D986" s="51" t="str">
        <f t="shared" si="92"/>
        <v/>
      </c>
      <c r="E986" s="51" t="str">
        <f t="shared" si="93"/>
        <v/>
      </c>
      <c r="F986" s="51" t="str">
        <f t="shared" si="94"/>
        <v/>
      </c>
      <c r="G986" s="51" t="str">
        <f t="shared" si="95"/>
        <v/>
      </c>
    </row>
    <row r="987" spans="1:7" x14ac:dyDescent="0.2">
      <c r="A987" s="48" t="str">
        <f t="shared" si="90"/>
        <v/>
      </c>
      <c r="B987" s="49" t="str">
        <f t="shared" si="91"/>
        <v/>
      </c>
      <c r="C987" s="50" t="str">
        <f>IF(A987="","",IF(variable,IF(A987&lt;MortgageCalculator!$L$6*periods_per_year,start_rate,IF(MortgageCalculator!$L$10&gt;=0,MIN(MortgageCalculator!$L$7,start_rate+MortgageCalculator!$L$10*ROUNDUP((A987-MortgageCalculator!$L$6*periods_per_year)/MortgageCalculator!$L$9,0)),MAX(MortgageCalculator!$L$8,start_rate+MortgageCalculator!$L$10*ROUNDUP((A987-MortgageCalculator!$L$6*periods_per_year)/MortgageCalculator!$L$9,0)))),start_rate))</f>
        <v/>
      </c>
      <c r="D987" s="51" t="str">
        <f t="shared" si="92"/>
        <v/>
      </c>
      <c r="E987" s="51" t="str">
        <f t="shared" si="93"/>
        <v/>
      </c>
      <c r="F987" s="51" t="str">
        <f t="shared" si="94"/>
        <v/>
      </c>
      <c r="G987" s="51" t="str">
        <f t="shared" si="95"/>
        <v/>
      </c>
    </row>
    <row r="988" spans="1:7" x14ac:dyDescent="0.2">
      <c r="A988" s="48" t="str">
        <f t="shared" si="90"/>
        <v/>
      </c>
      <c r="B988" s="49" t="str">
        <f t="shared" si="91"/>
        <v/>
      </c>
      <c r="C988" s="50" t="str">
        <f>IF(A988="","",IF(variable,IF(A988&lt;MortgageCalculator!$L$6*periods_per_year,start_rate,IF(MortgageCalculator!$L$10&gt;=0,MIN(MortgageCalculator!$L$7,start_rate+MortgageCalculator!$L$10*ROUNDUP((A988-MortgageCalculator!$L$6*periods_per_year)/MortgageCalculator!$L$9,0)),MAX(MortgageCalculator!$L$8,start_rate+MortgageCalculator!$L$10*ROUNDUP((A988-MortgageCalculator!$L$6*periods_per_year)/MortgageCalculator!$L$9,0)))),start_rate))</f>
        <v/>
      </c>
      <c r="D988" s="51" t="str">
        <f t="shared" si="92"/>
        <v/>
      </c>
      <c r="E988" s="51" t="str">
        <f t="shared" si="93"/>
        <v/>
      </c>
      <c r="F988" s="51" t="str">
        <f t="shared" si="94"/>
        <v/>
      </c>
      <c r="G988" s="51" t="str">
        <f t="shared" si="95"/>
        <v/>
      </c>
    </row>
    <row r="989" spans="1:7" x14ac:dyDescent="0.2">
      <c r="A989" s="48" t="str">
        <f t="shared" si="90"/>
        <v/>
      </c>
      <c r="B989" s="49" t="str">
        <f t="shared" si="91"/>
        <v/>
      </c>
      <c r="C989" s="50" t="str">
        <f>IF(A989="","",IF(variable,IF(A989&lt;MortgageCalculator!$L$6*periods_per_year,start_rate,IF(MortgageCalculator!$L$10&gt;=0,MIN(MortgageCalculator!$L$7,start_rate+MortgageCalculator!$L$10*ROUNDUP((A989-MortgageCalculator!$L$6*periods_per_year)/MortgageCalculator!$L$9,0)),MAX(MortgageCalculator!$L$8,start_rate+MortgageCalculator!$L$10*ROUNDUP((A989-MortgageCalculator!$L$6*periods_per_year)/MortgageCalculator!$L$9,0)))),start_rate))</f>
        <v/>
      </c>
      <c r="D989" s="51" t="str">
        <f t="shared" si="92"/>
        <v/>
      </c>
      <c r="E989" s="51" t="str">
        <f t="shared" si="93"/>
        <v/>
      </c>
      <c r="F989" s="51" t="str">
        <f t="shared" si="94"/>
        <v/>
      </c>
      <c r="G989" s="51" t="str">
        <f t="shared" si="95"/>
        <v/>
      </c>
    </row>
    <row r="990" spans="1:7" x14ac:dyDescent="0.2">
      <c r="A990" s="48" t="str">
        <f t="shared" si="90"/>
        <v/>
      </c>
      <c r="B990" s="49" t="str">
        <f t="shared" si="91"/>
        <v/>
      </c>
      <c r="C990" s="50" t="str">
        <f>IF(A990="","",IF(variable,IF(A990&lt;MortgageCalculator!$L$6*periods_per_year,start_rate,IF(MortgageCalculator!$L$10&gt;=0,MIN(MortgageCalculator!$L$7,start_rate+MortgageCalculator!$L$10*ROUNDUP((A990-MortgageCalculator!$L$6*periods_per_year)/MortgageCalculator!$L$9,0)),MAX(MortgageCalculator!$L$8,start_rate+MortgageCalculator!$L$10*ROUNDUP((A990-MortgageCalculator!$L$6*periods_per_year)/MortgageCalculator!$L$9,0)))),start_rate))</f>
        <v/>
      </c>
      <c r="D990" s="51" t="str">
        <f t="shared" si="92"/>
        <v/>
      </c>
      <c r="E990" s="51" t="str">
        <f t="shared" si="93"/>
        <v/>
      </c>
      <c r="F990" s="51" t="str">
        <f t="shared" si="94"/>
        <v/>
      </c>
      <c r="G990" s="51" t="str">
        <f t="shared" si="95"/>
        <v/>
      </c>
    </row>
    <row r="991" spans="1:7" x14ac:dyDescent="0.2">
      <c r="A991" s="48" t="str">
        <f t="shared" si="90"/>
        <v/>
      </c>
      <c r="B991" s="49" t="str">
        <f t="shared" si="91"/>
        <v/>
      </c>
      <c r="C991" s="50" t="str">
        <f>IF(A991="","",IF(variable,IF(A991&lt;MortgageCalculator!$L$6*periods_per_year,start_rate,IF(MortgageCalculator!$L$10&gt;=0,MIN(MortgageCalculator!$L$7,start_rate+MortgageCalculator!$L$10*ROUNDUP((A991-MortgageCalculator!$L$6*periods_per_year)/MortgageCalculator!$L$9,0)),MAX(MortgageCalculator!$L$8,start_rate+MortgageCalculator!$L$10*ROUNDUP((A991-MortgageCalculator!$L$6*periods_per_year)/MortgageCalculator!$L$9,0)))),start_rate))</f>
        <v/>
      </c>
      <c r="D991" s="51" t="str">
        <f t="shared" si="92"/>
        <v/>
      </c>
      <c r="E991" s="51" t="str">
        <f t="shared" si="93"/>
        <v/>
      </c>
      <c r="F991" s="51" t="str">
        <f t="shared" si="94"/>
        <v/>
      </c>
      <c r="G991" s="51" t="str">
        <f t="shared" si="95"/>
        <v/>
      </c>
    </row>
    <row r="992" spans="1:7" x14ac:dyDescent="0.2">
      <c r="A992" s="48" t="str">
        <f t="shared" si="90"/>
        <v/>
      </c>
      <c r="B992" s="49" t="str">
        <f t="shared" si="91"/>
        <v/>
      </c>
      <c r="C992" s="50" t="str">
        <f>IF(A992="","",IF(variable,IF(A992&lt;MortgageCalculator!$L$6*periods_per_year,start_rate,IF(MortgageCalculator!$L$10&gt;=0,MIN(MortgageCalculator!$L$7,start_rate+MortgageCalculator!$L$10*ROUNDUP((A992-MortgageCalculator!$L$6*periods_per_year)/MortgageCalculator!$L$9,0)),MAX(MortgageCalculator!$L$8,start_rate+MortgageCalculator!$L$10*ROUNDUP((A992-MortgageCalculator!$L$6*periods_per_year)/MortgageCalculator!$L$9,0)))),start_rate))</f>
        <v/>
      </c>
      <c r="D992" s="51" t="str">
        <f t="shared" si="92"/>
        <v/>
      </c>
      <c r="E992" s="51" t="str">
        <f t="shared" si="93"/>
        <v/>
      </c>
      <c r="F992" s="51" t="str">
        <f t="shared" si="94"/>
        <v/>
      </c>
      <c r="G992" s="51" t="str">
        <f t="shared" si="95"/>
        <v/>
      </c>
    </row>
    <row r="993" spans="1:7" x14ac:dyDescent="0.2">
      <c r="A993" s="48" t="str">
        <f t="shared" si="90"/>
        <v/>
      </c>
      <c r="B993" s="49" t="str">
        <f t="shared" si="91"/>
        <v/>
      </c>
      <c r="C993" s="50" t="str">
        <f>IF(A993="","",IF(variable,IF(A993&lt;MortgageCalculator!$L$6*periods_per_year,start_rate,IF(MortgageCalculator!$L$10&gt;=0,MIN(MortgageCalculator!$L$7,start_rate+MortgageCalculator!$L$10*ROUNDUP((A993-MortgageCalculator!$L$6*periods_per_year)/MortgageCalculator!$L$9,0)),MAX(MortgageCalculator!$L$8,start_rate+MortgageCalculator!$L$10*ROUNDUP((A993-MortgageCalculator!$L$6*periods_per_year)/MortgageCalculator!$L$9,0)))),start_rate))</f>
        <v/>
      </c>
      <c r="D993" s="51" t="str">
        <f t="shared" si="92"/>
        <v/>
      </c>
      <c r="E993" s="51" t="str">
        <f t="shared" si="93"/>
        <v/>
      </c>
      <c r="F993" s="51" t="str">
        <f t="shared" si="94"/>
        <v/>
      </c>
      <c r="G993" s="51" t="str">
        <f t="shared" si="95"/>
        <v/>
      </c>
    </row>
    <row r="994" spans="1:7" x14ac:dyDescent="0.2">
      <c r="A994" s="48" t="str">
        <f t="shared" si="90"/>
        <v/>
      </c>
      <c r="B994" s="49" t="str">
        <f t="shared" si="91"/>
        <v/>
      </c>
      <c r="C994" s="50" t="str">
        <f>IF(A994="","",IF(variable,IF(A994&lt;MortgageCalculator!$L$6*periods_per_year,start_rate,IF(MortgageCalculator!$L$10&gt;=0,MIN(MortgageCalculator!$L$7,start_rate+MortgageCalculator!$L$10*ROUNDUP((A994-MortgageCalculator!$L$6*periods_per_year)/MortgageCalculator!$L$9,0)),MAX(MortgageCalculator!$L$8,start_rate+MortgageCalculator!$L$10*ROUNDUP((A994-MortgageCalculator!$L$6*periods_per_year)/MortgageCalculator!$L$9,0)))),start_rate))</f>
        <v/>
      </c>
      <c r="D994" s="51" t="str">
        <f t="shared" si="92"/>
        <v/>
      </c>
      <c r="E994" s="51" t="str">
        <f t="shared" si="93"/>
        <v/>
      </c>
      <c r="F994" s="51" t="str">
        <f t="shared" si="94"/>
        <v/>
      </c>
      <c r="G994" s="51" t="str">
        <f t="shared" si="95"/>
        <v/>
      </c>
    </row>
    <row r="995" spans="1:7" x14ac:dyDescent="0.2">
      <c r="A995" s="48" t="str">
        <f t="shared" si="90"/>
        <v/>
      </c>
      <c r="B995" s="49" t="str">
        <f t="shared" si="91"/>
        <v/>
      </c>
      <c r="C995" s="50" t="str">
        <f>IF(A995="","",IF(variable,IF(A995&lt;MortgageCalculator!$L$6*periods_per_year,start_rate,IF(MortgageCalculator!$L$10&gt;=0,MIN(MortgageCalculator!$L$7,start_rate+MortgageCalculator!$L$10*ROUNDUP((A995-MortgageCalculator!$L$6*periods_per_year)/MortgageCalculator!$L$9,0)),MAX(MortgageCalculator!$L$8,start_rate+MortgageCalculator!$L$10*ROUNDUP((A995-MortgageCalculator!$L$6*periods_per_year)/MortgageCalculator!$L$9,0)))),start_rate))</f>
        <v/>
      </c>
      <c r="D995" s="51" t="str">
        <f t="shared" si="92"/>
        <v/>
      </c>
      <c r="E995" s="51" t="str">
        <f t="shared" si="93"/>
        <v/>
      </c>
      <c r="F995" s="51" t="str">
        <f t="shared" si="94"/>
        <v/>
      </c>
      <c r="G995" s="51" t="str">
        <f t="shared" si="95"/>
        <v/>
      </c>
    </row>
    <row r="996" spans="1:7" x14ac:dyDescent="0.2">
      <c r="A996" s="48" t="str">
        <f t="shared" si="90"/>
        <v/>
      </c>
      <c r="B996" s="49" t="str">
        <f t="shared" si="91"/>
        <v/>
      </c>
      <c r="C996" s="50" t="str">
        <f>IF(A996="","",IF(variable,IF(A996&lt;MortgageCalculator!$L$6*periods_per_year,start_rate,IF(MortgageCalculator!$L$10&gt;=0,MIN(MortgageCalculator!$L$7,start_rate+MortgageCalculator!$L$10*ROUNDUP((A996-MortgageCalculator!$L$6*periods_per_year)/MortgageCalculator!$L$9,0)),MAX(MortgageCalculator!$L$8,start_rate+MortgageCalculator!$L$10*ROUNDUP((A996-MortgageCalculator!$L$6*periods_per_year)/MortgageCalculator!$L$9,0)))),start_rate))</f>
        <v/>
      </c>
      <c r="D996" s="51" t="str">
        <f t="shared" si="92"/>
        <v/>
      </c>
      <c r="E996" s="51" t="str">
        <f t="shared" si="93"/>
        <v/>
      </c>
      <c r="F996" s="51" t="str">
        <f t="shared" si="94"/>
        <v/>
      </c>
      <c r="G996" s="51" t="str">
        <f t="shared" si="95"/>
        <v/>
      </c>
    </row>
    <row r="997" spans="1:7" x14ac:dyDescent="0.2">
      <c r="A997" s="48" t="str">
        <f t="shared" si="90"/>
        <v/>
      </c>
      <c r="B997" s="49" t="str">
        <f t="shared" si="91"/>
        <v/>
      </c>
      <c r="C997" s="50" t="str">
        <f>IF(A997="","",IF(variable,IF(A997&lt;MortgageCalculator!$L$6*periods_per_year,start_rate,IF(MortgageCalculator!$L$10&gt;=0,MIN(MortgageCalculator!$L$7,start_rate+MortgageCalculator!$L$10*ROUNDUP((A997-MortgageCalculator!$L$6*periods_per_year)/MortgageCalculator!$L$9,0)),MAX(MortgageCalculator!$L$8,start_rate+MortgageCalculator!$L$10*ROUNDUP((A997-MortgageCalculator!$L$6*periods_per_year)/MortgageCalculator!$L$9,0)))),start_rate))</f>
        <v/>
      </c>
      <c r="D997" s="51" t="str">
        <f t="shared" si="92"/>
        <v/>
      </c>
      <c r="E997" s="51" t="str">
        <f t="shared" si="93"/>
        <v/>
      </c>
      <c r="F997" s="51" t="str">
        <f t="shared" si="94"/>
        <v/>
      </c>
      <c r="G997" s="51" t="str">
        <f t="shared" si="95"/>
        <v/>
      </c>
    </row>
    <row r="998" spans="1:7" x14ac:dyDescent="0.2">
      <c r="A998" s="48" t="str">
        <f t="shared" si="90"/>
        <v/>
      </c>
      <c r="B998" s="49" t="str">
        <f t="shared" si="91"/>
        <v/>
      </c>
      <c r="C998" s="50" t="str">
        <f>IF(A998="","",IF(variable,IF(A998&lt;MortgageCalculator!$L$6*periods_per_year,start_rate,IF(MortgageCalculator!$L$10&gt;=0,MIN(MortgageCalculator!$L$7,start_rate+MortgageCalculator!$L$10*ROUNDUP((A998-MortgageCalculator!$L$6*periods_per_year)/MortgageCalculator!$L$9,0)),MAX(MortgageCalculator!$L$8,start_rate+MortgageCalculator!$L$10*ROUNDUP((A998-MortgageCalculator!$L$6*periods_per_year)/MortgageCalculator!$L$9,0)))),start_rate))</f>
        <v/>
      </c>
      <c r="D998" s="51" t="str">
        <f t="shared" si="92"/>
        <v/>
      </c>
      <c r="E998" s="51" t="str">
        <f t="shared" si="93"/>
        <v/>
      </c>
      <c r="F998" s="51" t="str">
        <f t="shared" si="94"/>
        <v/>
      </c>
      <c r="G998" s="51" t="str">
        <f t="shared" si="95"/>
        <v/>
      </c>
    </row>
    <row r="999" spans="1:7" x14ac:dyDescent="0.2">
      <c r="A999" s="48" t="str">
        <f t="shared" si="90"/>
        <v/>
      </c>
      <c r="B999" s="49" t="str">
        <f t="shared" si="91"/>
        <v/>
      </c>
      <c r="C999" s="50" t="str">
        <f>IF(A999="","",IF(variable,IF(A999&lt;MortgageCalculator!$L$6*periods_per_year,start_rate,IF(MortgageCalculator!$L$10&gt;=0,MIN(MortgageCalculator!$L$7,start_rate+MortgageCalculator!$L$10*ROUNDUP((A999-MortgageCalculator!$L$6*periods_per_year)/MortgageCalculator!$L$9,0)),MAX(MortgageCalculator!$L$8,start_rate+MortgageCalculator!$L$10*ROUNDUP((A999-MortgageCalculator!$L$6*periods_per_year)/MortgageCalculator!$L$9,0)))),start_rate))</f>
        <v/>
      </c>
      <c r="D999" s="51" t="str">
        <f t="shared" si="92"/>
        <v/>
      </c>
      <c r="E999" s="51" t="str">
        <f t="shared" si="93"/>
        <v/>
      </c>
      <c r="F999" s="51" t="str">
        <f t="shared" si="94"/>
        <v/>
      </c>
      <c r="G999" s="51" t="str">
        <f t="shared" si="95"/>
        <v/>
      </c>
    </row>
    <row r="1000" spans="1:7" x14ac:dyDescent="0.2">
      <c r="A1000" s="48" t="str">
        <f t="shared" si="90"/>
        <v/>
      </c>
      <c r="B1000" s="49" t="str">
        <f t="shared" si="91"/>
        <v/>
      </c>
      <c r="C1000" s="50" t="str">
        <f>IF(A1000="","",IF(variable,IF(A1000&lt;MortgageCalculator!$L$6*periods_per_year,start_rate,IF(MortgageCalculator!$L$10&gt;=0,MIN(MortgageCalculator!$L$7,start_rate+MortgageCalculator!$L$10*ROUNDUP((A1000-MortgageCalculator!$L$6*periods_per_year)/MortgageCalculator!$L$9,0)),MAX(MortgageCalculator!$L$8,start_rate+MortgageCalculator!$L$10*ROUNDUP((A1000-MortgageCalculator!$L$6*periods_per_year)/MortgageCalculator!$L$9,0)))),start_rate))</f>
        <v/>
      </c>
      <c r="D1000" s="51" t="str">
        <f t="shared" si="92"/>
        <v/>
      </c>
      <c r="E1000" s="51" t="str">
        <f t="shared" si="93"/>
        <v/>
      </c>
      <c r="F1000" s="51" t="str">
        <f t="shared" si="94"/>
        <v/>
      </c>
      <c r="G1000" s="51" t="str">
        <f t="shared" si="95"/>
        <v/>
      </c>
    </row>
    <row r="1001" spans="1:7" x14ac:dyDescent="0.2">
      <c r="A1001" s="48" t="str">
        <f t="shared" si="90"/>
        <v/>
      </c>
      <c r="B1001" s="49" t="str">
        <f t="shared" si="91"/>
        <v/>
      </c>
      <c r="C1001" s="50" t="str">
        <f>IF(A1001="","",IF(variable,IF(A1001&lt;MortgageCalculator!$L$6*periods_per_year,start_rate,IF(MortgageCalculator!$L$10&gt;=0,MIN(MortgageCalculator!$L$7,start_rate+MortgageCalculator!$L$10*ROUNDUP((A1001-MortgageCalculator!$L$6*periods_per_year)/MortgageCalculator!$L$9,0)),MAX(MortgageCalculator!$L$8,start_rate+MortgageCalculator!$L$10*ROUNDUP((A1001-MortgageCalculator!$L$6*periods_per_year)/MortgageCalculator!$L$9,0)))),start_rate))</f>
        <v/>
      </c>
      <c r="D1001" s="51" t="str">
        <f t="shared" si="92"/>
        <v/>
      </c>
      <c r="E1001" s="51" t="str">
        <f t="shared" si="93"/>
        <v/>
      </c>
      <c r="F1001" s="51" t="str">
        <f t="shared" si="94"/>
        <v/>
      </c>
      <c r="G1001" s="51" t="str">
        <f t="shared" si="95"/>
        <v/>
      </c>
    </row>
    <row r="1002" spans="1:7" x14ac:dyDescent="0.2">
      <c r="A1002" s="48" t="str">
        <f t="shared" si="90"/>
        <v/>
      </c>
      <c r="B1002" s="49" t="str">
        <f t="shared" si="91"/>
        <v/>
      </c>
      <c r="C1002" s="50" t="str">
        <f>IF(A1002="","",IF(variable,IF(A1002&lt;MortgageCalculator!$L$6*periods_per_year,start_rate,IF(MortgageCalculator!$L$10&gt;=0,MIN(MortgageCalculator!$L$7,start_rate+MortgageCalculator!$L$10*ROUNDUP((A1002-MortgageCalculator!$L$6*periods_per_year)/MortgageCalculator!$L$9,0)),MAX(MortgageCalculator!$L$8,start_rate+MortgageCalculator!$L$10*ROUNDUP((A1002-MortgageCalculator!$L$6*periods_per_year)/MortgageCalculator!$L$9,0)))),start_rate))</f>
        <v/>
      </c>
      <c r="D1002" s="51" t="str">
        <f t="shared" si="92"/>
        <v/>
      </c>
      <c r="E1002" s="51" t="str">
        <f t="shared" si="93"/>
        <v/>
      </c>
      <c r="F1002" s="51" t="str">
        <f t="shared" si="94"/>
        <v/>
      </c>
      <c r="G1002" s="51" t="str">
        <f t="shared" si="95"/>
        <v/>
      </c>
    </row>
    <row r="1003" spans="1:7" x14ac:dyDescent="0.2">
      <c r="A1003" s="48" t="str">
        <f t="shared" si="90"/>
        <v/>
      </c>
      <c r="B1003" s="49" t="str">
        <f t="shared" si="91"/>
        <v/>
      </c>
      <c r="C1003" s="50" t="str">
        <f>IF(A1003="","",IF(variable,IF(A1003&lt;MortgageCalculator!$L$6*periods_per_year,start_rate,IF(MortgageCalculator!$L$10&gt;=0,MIN(MortgageCalculator!$L$7,start_rate+MortgageCalculator!$L$10*ROUNDUP((A1003-MortgageCalculator!$L$6*periods_per_year)/MortgageCalculator!$L$9,0)),MAX(MortgageCalculator!$L$8,start_rate+MortgageCalculator!$L$10*ROUNDUP((A1003-MortgageCalculator!$L$6*periods_per_year)/MortgageCalculator!$L$9,0)))),start_rate))</f>
        <v/>
      </c>
      <c r="D1003" s="51" t="str">
        <f t="shared" si="92"/>
        <v/>
      </c>
      <c r="E1003" s="51" t="str">
        <f t="shared" si="93"/>
        <v/>
      </c>
      <c r="F1003" s="51" t="str">
        <f t="shared" si="94"/>
        <v/>
      </c>
      <c r="G1003" s="51" t="str">
        <f t="shared" si="95"/>
        <v/>
      </c>
    </row>
    <row r="1004" spans="1:7" x14ac:dyDescent="0.2">
      <c r="A1004" s="48" t="str">
        <f t="shared" si="90"/>
        <v/>
      </c>
      <c r="B1004" s="49" t="str">
        <f t="shared" si="91"/>
        <v/>
      </c>
      <c r="C1004" s="50" t="str">
        <f>IF(A1004="","",IF(variable,IF(A1004&lt;MortgageCalculator!$L$6*periods_per_year,start_rate,IF(MortgageCalculator!$L$10&gt;=0,MIN(MortgageCalculator!$L$7,start_rate+MortgageCalculator!$L$10*ROUNDUP((A1004-MortgageCalculator!$L$6*periods_per_year)/MortgageCalculator!$L$9,0)),MAX(MortgageCalculator!$L$8,start_rate+MortgageCalculator!$L$10*ROUNDUP((A1004-MortgageCalculator!$L$6*periods_per_year)/MortgageCalculator!$L$9,0)))),start_rate))</f>
        <v/>
      </c>
      <c r="D1004" s="51" t="str">
        <f t="shared" si="92"/>
        <v/>
      </c>
      <c r="E1004" s="51" t="str">
        <f t="shared" si="93"/>
        <v/>
      </c>
      <c r="F1004" s="51" t="str">
        <f t="shared" si="94"/>
        <v/>
      </c>
      <c r="G1004" s="51" t="str">
        <f t="shared" si="95"/>
        <v/>
      </c>
    </row>
    <row r="1005" spans="1:7" x14ac:dyDescent="0.2">
      <c r="A1005" s="48" t="str">
        <f t="shared" si="90"/>
        <v/>
      </c>
      <c r="B1005" s="49" t="str">
        <f t="shared" si="91"/>
        <v/>
      </c>
      <c r="C1005" s="50" t="str">
        <f>IF(A1005="","",IF(variable,IF(A1005&lt;MortgageCalculator!$L$6*periods_per_year,start_rate,IF(MortgageCalculator!$L$10&gt;=0,MIN(MortgageCalculator!$L$7,start_rate+MortgageCalculator!$L$10*ROUNDUP((A1005-MortgageCalculator!$L$6*periods_per_year)/MortgageCalculator!$L$9,0)),MAX(MortgageCalculator!$L$8,start_rate+MortgageCalculator!$L$10*ROUNDUP((A1005-MortgageCalculator!$L$6*periods_per_year)/MortgageCalculator!$L$9,0)))),start_rate))</f>
        <v/>
      </c>
      <c r="D1005" s="51" t="str">
        <f t="shared" si="92"/>
        <v/>
      </c>
      <c r="E1005" s="51" t="str">
        <f t="shared" si="93"/>
        <v/>
      </c>
      <c r="F1005" s="51" t="str">
        <f t="shared" si="94"/>
        <v/>
      </c>
      <c r="G1005" s="51" t="str">
        <f t="shared" si="95"/>
        <v/>
      </c>
    </row>
    <row r="1006" spans="1:7" x14ac:dyDescent="0.2">
      <c r="A1006" s="48" t="str">
        <f t="shared" si="90"/>
        <v/>
      </c>
      <c r="B1006" s="49" t="str">
        <f t="shared" si="91"/>
        <v/>
      </c>
      <c r="C1006" s="50" t="str">
        <f>IF(A1006="","",IF(variable,IF(A1006&lt;MortgageCalculator!$L$6*periods_per_year,start_rate,IF(MortgageCalculator!$L$10&gt;=0,MIN(MortgageCalculator!$L$7,start_rate+MortgageCalculator!$L$10*ROUNDUP((A1006-MortgageCalculator!$L$6*periods_per_year)/MortgageCalculator!$L$9,0)),MAX(MortgageCalculator!$L$8,start_rate+MortgageCalculator!$L$10*ROUNDUP((A1006-MortgageCalculator!$L$6*periods_per_year)/MortgageCalculator!$L$9,0)))),start_rate))</f>
        <v/>
      </c>
      <c r="D1006" s="51" t="str">
        <f t="shared" si="92"/>
        <v/>
      </c>
      <c r="E1006" s="51" t="str">
        <f t="shared" si="93"/>
        <v/>
      </c>
      <c r="F1006" s="51" t="str">
        <f t="shared" si="94"/>
        <v/>
      </c>
      <c r="G1006" s="51" t="str">
        <f t="shared" si="95"/>
        <v/>
      </c>
    </row>
    <row r="1007" spans="1:7" x14ac:dyDescent="0.2">
      <c r="A1007" s="48" t="str">
        <f t="shared" si="90"/>
        <v/>
      </c>
      <c r="B1007" s="49" t="str">
        <f t="shared" si="91"/>
        <v/>
      </c>
      <c r="C1007" s="50" t="str">
        <f>IF(A1007="","",IF(variable,IF(A1007&lt;MortgageCalculator!$L$6*periods_per_year,start_rate,IF(MortgageCalculator!$L$10&gt;=0,MIN(MortgageCalculator!$L$7,start_rate+MortgageCalculator!$L$10*ROUNDUP((A1007-MortgageCalculator!$L$6*periods_per_year)/MortgageCalculator!$L$9,0)),MAX(MortgageCalculator!$L$8,start_rate+MortgageCalculator!$L$10*ROUNDUP((A1007-MortgageCalculator!$L$6*periods_per_year)/MortgageCalculator!$L$9,0)))),start_rate))</f>
        <v/>
      </c>
      <c r="D1007" s="51" t="str">
        <f t="shared" si="92"/>
        <v/>
      </c>
      <c r="E1007" s="51" t="str">
        <f t="shared" si="93"/>
        <v/>
      </c>
      <c r="F1007" s="51" t="str">
        <f t="shared" si="94"/>
        <v/>
      </c>
      <c r="G1007" s="51" t="str">
        <f t="shared" si="95"/>
        <v/>
      </c>
    </row>
    <row r="1008" spans="1:7" x14ac:dyDescent="0.2">
      <c r="A1008" s="48" t="str">
        <f t="shared" si="90"/>
        <v/>
      </c>
      <c r="B1008" s="49" t="str">
        <f t="shared" si="91"/>
        <v/>
      </c>
      <c r="C1008" s="50" t="str">
        <f>IF(A1008="","",IF(variable,IF(A1008&lt;MortgageCalculator!$L$6*periods_per_year,start_rate,IF(MortgageCalculator!$L$10&gt;=0,MIN(MortgageCalculator!$L$7,start_rate+MortgageCalculator!$L$10*ROUNDUP((A1008-MortgageCalculator!$L$6*periods_per_year)/MortgageCalculator!$L$9,0)),MAX(MortgageCalculator!$L$8,start_rate+MortgageCalculator!$L$10*ROUNDUP((A1008-MortgageCalculator!$L$6*periods_per_year)/MortgageCalculator!$L$9,0)))),start_rate))</f>
        <v/>
      </c>
      <c r="D1008" s="51" t="str">
        <f t="shared" si="92"/>
        <v/>
      </c>
      <c r="E1008" s="51" t="str">
        <f t="shared" si="93"/>
        <v/>
      </c>
      <c r="F1008" s="51" t="str">
        <f t="shared" si="94"/>
        <v/>
      </c>
      <c r="G1008" s="51" t="str">
        <f t="shared" si="95"/>
        <v/>
      </c>
    </row>
    <row r="1009" spans="1:7" x14ac:dyDescent="0.2">
      <c r="A1009" s="48" t="str">
        <f t="shared" si="90"/>
        <v/>
      </c>
      <c r="B1009" s="49" t="str">
        <f t="shared" si="91"/>
        <v/>
      </c>
      <c r="C1009" s="50" t="str">
        <f>IF(A1009="","",IF(variable,IF(A1009&lt;MortgageCalculator!$L$6*periods_per_year,start_rate,IF(MortgageCalculator!$L$10&gt;=0,MIN(MortgageCalculator!$L$7,start_rate+MortgageCalculator!$L$10*ROUNDUP((A1009-MortgageCalculator!$L$6*periods_per_year)/MortgageCalculator!$L$9,0)),MAX(MortgageCalculator!$L$8,start_rate+MortgageCalculator!$L$10*ROUNDUP((A1009-MortgageCalculator!$L$6*periods_per_year)/MortgageCalculator!$L$9,0)))),start_rate))</f>
        <v/>
      </c>
      <c r="D1009" s="51" t="str">
        <f t="shared" si="92"/>
        <v/>
      </c>
      <c r="E1009" s="51" t="str">
        <f t="shared" si="93"/>
        <v/>
      </c>
      <c r="F1009" s="51" t="str">
        <f t="shared" si="94"/>
        <v/>
      </c>
      <c r="G1009" s="51" t="str">
        <f t="shared" si="95"/>
        <v/>
      </c>
    </row>
    <row r="1010" spans="1:7" x14ac:dyDescent="0.2">
      <c r="A1010" s="48" t="str">
        <f t="shared" si="90"/>
        <v/>
      </c>
      <c r="B1010" s="49" t="str">
        <f t="shared" si="91"/>
        <v/>
      </c>
      <c r="C1010" s="50" t="str">
        <f>IF(A1010="","",IF(variable,IF(A1010&lt;MortgageCalculator!$L$6*periods_per_year,start_rate,IF(MortgageCalculator!$L$10&gt;=0,MIN(MortgageCalculator!$L$7,start_rate+MortgageCalculator!$L$10*ROUNDUP((A1010-MortgageCalculator!$L$6*periods_per_year)/MortgageCalculator!$L$9,0)),MAX(MortgageCalculator!$L$8,start_rate+MortgageCalculator!$L$10*ROUNDUP((A1010-MortgageCalculator!$L$6*periods_per_year)/MortgageCalculator!$L$9,0)))),start_rate))</f>
        <v/>
      </c>
      <c r="D1010" s="51" t="str">
        <f t="shared" si="92"/>
        <v/>
      </c>
      <c r="E1010" s="51" t="str">
        <f t="shared" si="93"/>
        <v/>
      </c>
      <c r="F1010" s="51" t="str">
        <f t="shared" si="94"/>
        <v/>
      </c>
      <c r="G1010" s="51" t="str">
        <f t="shared" si="95"/>
        <v/>
      </c>
    </row>
    <row r="1011" spans="1:7" x14ac:dyDescent="0.2">
      <c r="A1011" s="48" t="str">
        <f t="shared" si="90"/>
        <v/>
      </c>
      <c r="B1011" s="49" t="str">
        <f t="shared" si="91"/>
        <v/>
      </c>
      <c r="C1011" s="50" t="str">
        <f>IF(A1011="","",IF(variable,IF(A1011&lt;MortgageCalculator!$L$6*periods_per_year,start_rate,IF(MortgageCalculator!$L$10&gt;=0,MIN(MortgageCalculator!$L$7,start_rate+MortgageCalculator!$L$10*ROUNDUP((A1011-MortgageCalculator!$L$6*periods_per_year)/MortgageCalculator!$L$9,0)),MAX(MortgageCalculator!$L$8,start_rate+MortgageCalculator!$L$10*ROUNDUP((A1011-MortgageCalculator!$L$6*periods_per_year)/MortgageCalculator!$L$9,0)))),start_rate))</f>
        <v/>
      </c>
      <c r="D1011" s="51" t="str">
        <f t="shared" si="92"/>
        <v/>
      </c>
      <c r="E1011" s="51" t="str">
        <f t="shared" si="93"/>
        <v/>
      </c>
      <c r="F1011" s="51" t="str">
        <f t="shared" si="94"/>
        <v/>
      </c>
      <c r="G1011" s="51" t="str">
        <f t="shared" si="95"/>
        <v/>
      </c>
    </row>
    <row r="1012" spans="1:7" x14ac:dyDescent="0.2">
      <c r="A1012" s="48" t="str">
        <f t="shared" si="90"/>
        <v/>
      </c>
      <c r="B1012" s="49" t="str">
        <f t="shared" si="91"/>
        <v/>
      </c>
      <c r="C1012" s="50" t="str">
        <f>IF(A1012="","",IF(variable,IF(A1012&lt;MortgageCalculator!$L$6*periods_per_year,start_rate,IF(MortgageCalculator!$L$10&gt;=0,MIN(MortgageCalculator!$L$7,start_rate+MortgageCalculator!$L$10*ROUNDUP((A1012-MortgageCalculator!$L$6*periods_per_year)/MortgageCalculator!$L$9,0)),MAX(MortgageCalculator!$L$8,start_rate+MortgageCalculator!$L$10*ROUNDUP((A1012-MortgageCalculator!$L$6*periods_per_year)/MortgageCalculator!$L$9,0)))),start_rate))</f>
        <v/>
      </c>
      <c r="D1012" s="51" t="str">
        <f t="shared" si="92"/>
        <v/>
      </c>
      <c r="E1012" s="51" t="str">
        <f t="shared" si="93"/>
        <v/>
      </c>
      <c r="F1012" s="51" t="str">
        <f t="shared" si="94"/>
        <v/>
      </c>
      <c r="G1012" s="51" t="str">
        <f t="shared" si="95"/>
        <v/>
      </c>
    </row>
    <row r="1013" spans="1:7" x14ac:dyDescent="0.2">
      <c r="A1013" s="48" t="str">
        <f t="shared" si="90"/>
        <v/>
      </c>
      <c r="B1013" s="49" t="str">
        <f t="shared" si="91"/>
        <v/>
      </c>
      <c r="C1013" s="50" t="str">
        <f>IF(A1013="","",IF(variable,IF(A1013&lt;MortgageCalculator!$L$6*periods_per_year,start_rate,IF(MortgageCalculator!$L$10&gt;=0,MIN(MortgageCalculator!$L$7,start_rate+MortgageCalculator!$L$10*ROUNDUP((A1013-MortgageCalculator!$L$6*periods_per_year)/MortgageCalculator!$L$9,0)),MAX(MortgageCalculator!$L$8,start_rate+MortgageCalculator!$L$10*ROUNDUP((A1013-MortgageCalculator!$L$6*periods_per_year)/MortgageCalculator!$L$9,0)))),start_rate))</f>
        <v/>
      </c>
      <c r="D1013" s="51" t="str">
        <f t="shared" si="92"/>
        <v/>
      </c>
      <c r="E1013" s="51" t="str">
        <f t="shared" si="93"/>
        <v/>
      </c>
      <c r="F1013" s="51" t="str">
        <f t="shared" si="94"/>
        <v/>
      </c>
      <c r="G1013" s="51" t="str">
        <f t="shared" si="95"/>
        <v/>
      </c>
    </row>
    <row r="1014" spans="1:7" x14ac:dyDescent="0.2">
      <c r="A1014" s="48" t="str">
        <f t="shared" si="90"/>
        <v/>
      </c>
      <c r="B1014" s="49" t="str">
        <f t="shared" si="91"/>
        <v/>
      </c>
      <c r="C1014" s="50" t="str">
        <f>IF(A1014="","",IF(variable,IF(A1014&lt;MortgageCalculator!$L$6*periods_per_year,start_rate,IF(MortgageCalculator!$L$10&gt;=0,MIN(MortgageCalculator!$L$7,start_rate+MortgageCalculator!$L$10*ROUNDUP((A1014-MortgageCalculator!$L$6*periods_per_year)/MortgageCalculator!$L$9,0)),MAX(MortgageCalculator!$L$8,start_rate+MortgageCalculator!$L$10*ROUNDUP((A1014-MortgageCalculator!$L$6*periods_per_year)/MortgageCalculator!$L$9,0)))),start_rate))</f>
        <v/>
      </c>
      <c r="D1014" s="51" t="str">
        <f t="shared" si="92"/>
        <v/>
      </c>
      <c r="E1014" s="51" t="str">
        <f t="shared" si="93"/>
        <v/>
      </c>
      <c r="F1014" s="51" t="str">
        <f t="shared" si="94"/>
        <v/>
      </c>
      <c r="G1014" s="51" t="str">
        <f t="shared" si="95"/>
        <v/>
      </c>
    </row>
    <row r="1015" spans="1:7" x14ac:dyDescent="0.2">
      <c r="A1015" s="48" t="str">
        <f t="shared" si="90"/>
        <v/>
      </c>
      <c r="B1015" s="49" t="str">
        <f t="shared" si="91"/>
        <v/>
      </c>
      <c r="C1015" s="50" t="str">
        <f>IF(A1015="","",IF(variable,IF(A1015&lt;MortgageCalculator!$L$6*periods_per_year,start_rate,IF(MortgageCalculator!$L$10&gt;=0,MIN(MortgageCalculator!$L$7,start_rate+MortgageCalculator!$L$10*ROUNDUP((A1015-MortgageCalculator!$L$6*periods_per_year)/MortgageCalculator!$L$9,0)),MAX(MortgageCalculator!$L$8,start_rate+MortgageCalculator!$L$10*ROUNDUP((A1015-MortgageCalculator!$L$6*periods_per_year)/MortgageCalculator!$L$9,0)))),start_rate))</f>
        <v/>
      </c>
      <c r="D1015" s="51" t="str">
        <f t="shared" si="92"/>
        <v/>
      </c>
      <c r="E1015" s="51" t="str">
        <f t="shared" si="93"/>
        <v/>
      </c>
      <c r="F1015" s="51" t="str">
        <f t="shared" si="94"/>
        <v/>
      </c>
      <c r="G1015" s="51" t="str">
        <f t="shared" si="95"/>
        <v/>
      </c>
    </row>
    <row r="1016" spans="1:7" x14ac:dyDescent="0.2">
      <c r="A1016" s="48" t="str">
        <f t="shared" si="90"/>
        <v/>
      </c>
      <c r="B1016" s="49" t="str">
        <f t="shared" si="91"/>
        <v/>
      </c>
      <c r="C1016" s="50" t="str">
        <f>IF(A1016="","",IF(variable,IF(A1016&lt;MortgageCalculator!$L$6*periods_per_year,start_rate,IF(MortgageCalculator!$L$10&gt;=0,MIN(MortgageCalculator!$L$7,start_rate+MortgageCalculator!$L$10*ROUNDUP((A1016-MortgageCalculator!$L$6*periods_per_year)/MortgageCalculator!$L$9,0)),MAX(MortgageCalculator!$L$8,start_rate+MortgageCalculator!$L$10*ROUNDUP((A1016-MortgageCalculator!$L$6*periods_per_year)/MortgageCalculator!$L$9,0)))),start_rate))</f>
        <v/>
      </c>
      <c r="D1016" s="51" t="str">
        <f t="shared" si="92"/>
        <v/>
      </c>
      <c r="E1016" s="51" t="str">
        <f t="shared" si="93"/>
        <v/>
      </c>
      <c r="F1016" s="51" t="str">
        <f t="shared" si="94"/>
        <v/>
      </c>
      <c r="G1016" s="51" t="str">
        <f t="shared" si="95"/>
        <v/>
      </c>
    </row>
    <row r="1017" spans="1:7" x14ac:dyDescent="0.2">
      <c r="A1017" s="48" t="str">
        <f t="shared" si="90"/>
        <v/>
      </c>
      <c r="B1017" s="49" t="str">
        <f t="shared" si="91"/>
        <v/>
      </c>
      <c r="C1017" s="50" t="str">
        <f>IF(A1017="","",IF(variable,IF(A1017&lt;MortgageCalculator!$L$6*periods_per_year,start_rate,IF(MortgageCalculator!$L$10&gt;=0,MIN(MortgageCalculator!$L$7,start_rate+MortgageCalculator!$L$10*ROUNDUP((A1017-MortgageCalculator!$L$6*periods_per_year)/MortgageCalculator!$L$9,0)),MAX(MortgageCalculator!$L$8,start_rate+MortgageCalculator!$L$10*ROUNDUP((A1017-MortgageCalculator!$L$6*periods_per_year)/MortgageCalculator!$L$9,0)))),start_rate))</f>
        <v/>
      </c>
      <c r="D1017" s="51" t="str">
        <f t="shared" si="92"/>
        <v/>
      </c>
      <c r="E1017" s="51" t="str">
        <f t="shared" si="93"/>
        <v/>
      </c>
      <c r="F1017" s="51" t="str">
        <f t="shared" si="94"/>
        <v/>
      </c>
      <c r="G1017" s="51" t="str">
        <f t="shared" si="95"/>
        <v/>
      </c>
    </row>
    <row r="1018" spans="1:7" x14ac:dyDescent="0.2">
      <c r="A1018" s="48" t="str">
        <f t="shared" si="90"/>
        <v/>
      </c>
      <c r="B1018" s="49" t="str">
        <f t="shared" si="91"/>
        <v/>
      </c>
      <c r="C1018" s="50" t="str">
        <f>IF(A1018="","",IF(variable,IF(A1018&lt;MortgageCalculator!$L$6*periods_per_year,start_rate,IF(MortgageCalculator!$L$10&gt;=0,MIN(MortgageCalculator!$L$7,start_rate+MortgageCalculator!$L$10*ROUNDUP((A1018-MortgageCalculator!$L$6*periods_per_year)/MortgageCalculator!$L$9,0)),MAX(MortgageCalculator!$L$8,start_rate+MortgageCalculator!$L$10*ROUNDUP((A1018-MortgageCalculator!$L$6*periods_per_year)/MortgageCalculator!$L$9,0)))),start_rate))</f>
        <v/>
      </c>
      <c r="D1018" s="51" t="str">
        <f t="shared" si="92"/>
        <v/>
      </c>
      <c r="E1018" s="51" t="str">
        <f t="shared" si="93"/>
        <v/>
      </c>
      <c r="F1018" s="51" t="str">
        <f t="shared" si="94"/>
        <v/>
      </c>
      <c r="G1018" s="51" t="str">
        <f t="shared" si="95"/>
        <v/>
      </c>
    </row>
    <row r="1019" spans="1:7" x14ac:dyDescent="0.2">
      <c r="A1019" s="48" t="str">
        <f t="shared" si="90"/>
        <v/>
      </c>
      <c r="B1019" s="49" t="str">
        <f t="shared" si="91"/>
        <v/>
      </c>
      <c r="C1019" s="50" t="str">
        <f>IF(A1019="","",IF(variable,IF(A1019&lt;MortgageCalculator!$L$6*periods_per_year,start_rate,IF(MortgageCalculator!$L$10&gt;=0,MIN(MortgageCalculator!$L$7,start_rate+MortgageCalculator!$L$10*ROUNDUP((A1019-MortgageCalculator!$L$6*periods_per_year)/MortgageCalculator!$L$9,0)),MAX(MortgageCalculator!$L$8,start_rate+MortgageCalculator!$L$10*ROUNDUP((A1019-MortgageCalculator!$L$6*periods_per_year)/MortgageCalculator!$L$9,0)))),start_rate))</f>
        <v/>
      </c>
      <c r="D1019" s="51" t="str">
        <f t="shared" si="92"/>
        <v/>
      </c>
      <c r="E1019" s="51" t="str">
        <f t="shared" si="93"/>
        <v/>
      </c>
      <c r="F1019" s="51" t="str">
        <f t="shared" si="94"/>
        <v/>
      </c>
      <c r="G1019" s="51" t="str">
        <f t="shared" si="95"/>
        <v/>
      </c>
    </row>
    <row r="1020" spans="1:7" x14ac:dyDescent="0.2">
      <c r="A1020" s="48" t="str">
        <f t="shared" si="90"/>
        <v/>
      </c>
      <c r="B1020" s="49" t="str">
        <f t="shared" si="91"/>
        <v/>
      </c>
      <c r="C1020" s="50" t="str">
        <f>IF(A1020="","",IF(variable,IF(A1020&lt;MortgageCalculator!$L$6*periods_per_year,start_rate,IF(MortgageCalculator!$L$10&gt;=0,MIN(MortgageCalculator!$L$7,start_rate+MortgageCalculator!$L$10*ROUNDUP((A1020-MortgageCalculator!$L$6*periods_per_year)/MortgageCalculator!$L$9,0)),MAX(MortgageCalculator!$L$8,start_rate+MortgageCalculator!$L$10*ROUNDUP((A1020-MortgageCalculator!$L$6*periods_per_year)/MortgageCalculator!$L$9,0)))),start_rate))</f>
        <v/>
      </c>
      <c r="D1020" s="51" t="str">
        <f t="shared" si="92"/>
        <v/>
      </c>
      <c r="E1020" s="51" t="str">
        <f t="shared" si="93"/>
        <v/>
      </c>
      <c r="F1020" s="51" t="str">
        <f t="shared" si="94"/>
        <v/>
      </c>
      <c r="G1020" s="51" t="str">
        <f t="shared" si="95"/>
        <v/>
      </c>
    </row>
    <row r="1021" spans="1:7" x14ac:dyDescent="0.2">
      <c r="A1021" s="48" t="str">
        <f t="shared" si="90"/>
        <v/>
      </c>
      <c r="B1021" s="49" t="str">
        <f t="shared" si="91"/>
        <v/>
      </c>
      <c r="C1021" s="50" t="str">
        <f>IF(A1021="","",IF(variable,IF(A1021&lt;MortgageCalculator!$L$6*periods_per_year,start_rate,IF(MortgageCalculator!$L$10&gt;=0,MIN(MortgageCalculator!$L$7,start_rate+MortgageCalculator!$L$10*ROUNDUP((A1021-MortgageCalculator!$L$6*periods_per_year)/MortgageCalculator!$L$9,0)),MAX(MortgageCalculator!$L$8,start_rate+MortgageCalculator!$L$10*ROUNDUP((A1021-MortgageCalculator!$L$6*periods_per_year)/MortgageCalculator!$L$9,0)))),start_rate))</f>
        <v/>
      </c>
      <c r="D1021" s="51" t="str">
        <f t="shared" si="92"/>
        <v/>
      </c>
      <c r="E1021" s="51" t="str">
        <f t="shared" si="93"/>
        <v/>
      </c>
      <c r="F1021" s="51" t="str">
        <f t="shared" si="94"/>
        <v/>
      </c>
      <c r="G1021" s="51" t="str">
        <f t="shared" si="95"/>
        <v/>
      </c>
    </row>
    <row r="1022" spans="1:7" x14ac:dyDescent="0.2">
      <c r="A1022" s="48" t="str">
        <f t="shared" si="90"/>
        <v/>
      </c>
      <c r="B1022" s="49" t="str">
        <f t="shared" si="91"/>
        <v/>
      </c>
      <c r="C1022" s="50" t="str">
        <f>IF(A1022="","",IF(variable,IF(A1022&lt;MortgageCalculator!$L$6*periods_per_year,start_rate,IF(MortgageCalculator!$L$10&gt;=0,MIN(MortgageCalculator!$L$7,start_rate+MortgageCalculator!$L$10*ROUNDUP((A1022-MortgageCalculator!$L$6*periods_per_year)/MortgageCalculator!$L$9,0)),MAX(MortgageCalculator!$L$8,start_rate+MortgageCalculator!$L$10*ROUNDUP((A1022-MortgageCalculator!$L$6*periods_per_year)/MortgageCalculator!$L$9,0)))),start_rate))</f>
        <v/>
      </c>
      <c r="D1022" s="51" t="str">
        <f t="shared" si="92"/>
        <v/>
      </c>
      <c r="E1022" s="51" t="str">
        <f t="shared" si="93"/>
        <v/>
      </c>
      <c r="F1022" s="51" t="str">
        <f t="shared" si="94"/>
        <v/>
      </c>
      <c r="G1022" s="51" t="str">
        <f t="shared" si="95"/>
        <v/>
      </c>
    </row>
    <row r="1023" spans="1:7" x14ac:dyDescent="0.2">
      <c r="A1023" s="48" t="str">
        <f t="shared" si="90"/>
        <v/>
      </c>
      <c r="B1023" s="49" t="str">
        <f t="shared" si="91"/>
        <v/>
      </c>
      <c r="C1023" s="50" t="str">
        <f>IF(A1023="","",IF(variable,IF(A1023&lt;MortgageCalculator!$L$6*periods_per_year,start_rate,IF(MortgageCalculator!$L$10&gt;=0,MIN(MortgageCalculator!$L$7,start_rate+MortgageCalculator!$L$10*ROUNDUP((A1023-MortgageCalculator!$L$6*periods_per_year)/MortgageCalculator!$L$9,0)),MAX(MortgageCalculator!$L$8,start_rate+MortgageCalculator!$L$10*ROUNDUP((A1023-MortgageCalculator!$L$6*periods_per_year)/MortgageCalculator!$L$9,0)))),start_rate))</f>
        <v/>
      </c>
      <c r="D1023" s="51" t="str">
        <f t="shared" si="92"/>
        <v/>
      </c>
      <c r="E1023" s="51" t="str">
        <f t="shared" si="93"/>
        <v/>
      </c>
      <c r="F1023" s="51" t="str">
        <f t="shared" si="94"/>
        <v/>
      </c>
      <c r="G1023" s="51" t="str">
        <f t="shared" si="95"/>
        <v/>
      </c>
    </row>
    <row r="1024" spans="1:7" x14ac:dyDescent="0.2">
      <c r="A1024" s="48" t="str">
        <f t="shared" si="90"/>
        <v/>
      </c>
      <c r="B1024" s="49" t="str">
        <f t="shared" si="91"/>
        <v/>
      </c>
      <c r="C1024" s="50" t="str">
        <f>IF(A1024="","",IF(variable,IF(A1024&lt;MortgageCalculator!$L$6*periods_per_year,start_rate,IF(MortgageCalculator!$L$10&gt;=0,MIN(MortgageCalculator!$L$7,start_rate+MortgageCalculator!$L$10*ROUNDUP((A1024-MortgageCalculator!$L$6*periods_per_year)/MortgageCalculator!$L$9,0)),MAX(MortgageCalculator!$L$8,start_rate+MortgageCalculator!$L$10*ROUNDUP((A1024-MortgageCalculator!$L$6*periods_per_year)/MortgageCalculator!$L$9,0)))),start_rate))</f>
        <v/>
      </c>
      <c r="D1024" s="51" t="str">
        <f t="shared" si="92"/>
        <v/>
      </c>
      <c r="E1024" s="51" t="str">
        <f t="shared" si="93"/>
        <v/>
      </c>
      <c r="F1024" s="51" t="str">
        <f t="shared" si="94"/>
        <v/>
      </c>
      <c r="G1024" s="51" t="str">
        <f t="shared" si="95"/>
        <v/>
      </c>
    </row>
    <row r="1025" spans="1:7" x14ac:dyDescent="0.2">
      <c r="A1025" s="48" t="str">
        <f t="shared" si="90"/>
        <v/>
      </c>
      <c r="B1025" s="49" t="str">
        <f t="shared" si="91"/>
        <v/>
      </c>
      <c r="C1025" s="50" t="str">
        <f>IF(A1025="","",IF(variable,IF(A1025&lt;MortgageCalculator!$L$6*periods_per_year,start_rate,IF(MortgageCalculator!$L$10&gt;=0,MIN(MortgageCalculator!$L$7,start_rate+MortgageCalculator!$L$10*ROUNDUP((A1025-MortgageCalculator!$L$6*periods_per_year)/MortgageCalculator!$L$9,0)),MAX(MortgageCalculator!$L$8,start_rate+MortgageCalculator!$L$10*ROUNDUP((A1025-MortgageCalculator!$L$6*periods_per_year)/MortgageCalculator!$L$9,0)))),start_rate))</f>
        <v/>
      </c>
      <c r="D1025" s="51" t="str">
        <f t="shared" si="92"/>
        <v/>
      </c>
      <c r="E1025" s="51" t="str">
        <f t="shared" si="93"/>
        <v/>
      </c>
      <c r="F1025" s="51" t="str">
        <f t="shared" si="94"/>
        <v/>
      </c>
      <c r="G1025" s="51" t="str">
        <f t="shared" si="95"/>
        <v/>
      </c>
    </row>
    <row r="1026" spans="1:7" x14ac:dyDescent="0.2">
      <c r="A1026" s="48" t="str">
        <f t="shared" si="90"/>
        <v/>
      </c>
      <c r="B1026" s="49" t="str">
        <f t="shared" si="91"/>
        <v/>
      </c>
      <c r="C1026" s="50" t="str">
        <f>IF(A1026="","",IF(variable,IF(A1026&lt;MortgageCalculator!$L$6*periods_per_year,start_rate,IF(MortgageCalculator!$L$10&gt;=0,MIN(MortgageCalculator!$L$7,start_rate+MortgageCalculator!$L$10*ROUNDUP((A1026-MortgageCalculator!$L$6*periods_per_year)/MortgageCalculator!$L$9,0)),MAX(MortgageCalculator!$L$8,start_rate+MortgageCalculator!$L$10*ROUNDUP((A1026-MortgageCalculator!$L$6*periods_per_year)/MortgageCalculator!$L$9,0)))),start_rate))</f>
        <v/>
      </c>
      <c r="D1026" s="51" t="str">
        <f t="shared" si="92"/>
        <v/>
      </c>
      <c r="E1026" s="51" t="str">
        <f t="shared" si="93"/>
        <v/>
      </c>
      <c r="F1026" s="51" t="str">
        <f t="shared" si="94"/>
        <v/>
      </c>
      <c r="G1026" s="51" t="str">
        <f t="shared" si="95"/>
        <v/>
      </c>
    </row>
    <row r="1027" spans="1:7" x14ac:dyDescent="0.2">
      <c r="A1027" s="48" t="str">
        <f t="shared" si="90"/>
        <v/>
      </c>
      <c r="B1027" s="49" t="str">
        <f t="shared" si="91"/>
        <v/>
      </c>
      <c r="C1027" s="50" t="str">
        <f>IF(A1027="","",IF(variable,IF(A1027&lt;MortgageCalculator!$L$6*periods_per_year,start_rate,IF(MortgageCalculator!$L$10&gt;=0,MIN(MortgageCalculator!$L$7,start_rate+MortgageCalculator!$L$10*ROUNDUP((A1027-MortgageCalculator!$L$6*periods_per_year)/MortgageCalculator!$L$9,0)),MAX(MortgageCalculator!$L$8,start_rate+MortgageCalculator!$L$10*ROUNDUP((A1027-MortgageCalculator!$L$6*periods_per_year)/MortgageCalculator!$L$9,0)))),start_rate))</f>
        <v/>
      </c>
      <c r="D1027" s="51" t="str">
        <f t="shared" si="92"/>
        <v/>
      </c>
      <c r="E1027" s="51" t="str">
        <f t="shared" si="93"/>
        <v/>
      </c>
      <c r="F1027" s="51" t="str">
        <f t="shared" si="94"/>
        <v/>
      </c>
      <c r="G1027" s="51" t="str">
        <f t="shared" si="95"/>
        <v/>
      </c>
    </row>
    <row r="1028" spans="1:7" x14ac:dyDescent="0.2">
      <c r="A1028" s="48" t="str">
        <f t="shared" ref="A1028:A1091" si="96">IF(G1027="","",IF(OR(A1027&gt;=nper,ROUND(G1027,2)&lt;=0),"",A1027+1))</f>
        <v/>
      </c>
      <c r="B1028" s="49" t="str">
        <f t="shared" ref="B1028:B1091" si="97">IF(A1028="","",IF(OR(periods_per_year=26,periods_per_year=52),IF(periods_per_year=26,IF(A1028=1,fpdate,B1027+14),IF(periods_per_year=52,IF(A1028=1,fpdate,B1027+7),"n/a")),IF(periods_per_year=24,DATE(YEAR(fpdate),MONTH(fpdate)+(A1028-1)/2+IF(AND(DAY(fpdate)&gt;=15,MOD(A1028,2)=0),1,0),IF(MOD(A1028,2)=0,IF(DAY(fpdate)&gt;=15,DAY(fpdate)-14,DAY(fpdate)+14),DAY(fpdate))),IF(DAY(DATE(YEAR(fpdate),MONTH(fpdate)+A1028-1,DAY(fpdate)))&lt;&gt;DAY(fpdate),DATE(YEAR(fpdate),MONTH(fpdate)+A1028,0),DATE(YEAR(fpdate),MONTH(fpdate)+A1028-1,DAY(fpdate))))))</f>
        <v/>
      </c>
      <c r="C1028" s="50" t="str">
        <f>IF(A1028="","",IF(variable,IF(A1028&lt;MortgageCalculator!$L$6*periods_per_year,start_rate,IF(MortgageCalculator!$L$10&gt;=0,MIN(MortgageCalculator!$L$7,start_rate+MortgageCalculator!$L$10*ROUNDUP((A1028-MortgageCalculator!$L$6*periods_per_year)/MortgageCalculator!$L$9,0)),MAX(MortgageCalculator!$L$8,start_rate+MortgageCalculator!$L$10*ROUNDUP((A1028-MortgageCalculator!$L$6*periods_per_year)/MortgageCalculator!$L$9,0)))),start_rate))</f>
        <v/>
      </c>
      <c r="D1028" s="51" t="str">
        <f t="shared" ref="D1028:D1091" si="98">IF(A1028="","",ROUND((((1+C1028/CP)^(CP/periods_per_year))-1)*G1027,2))</f>
        <v/>
      </c>
      <c r="E1028" s="51" t="str">
        <f t="shared" ref="E1028:E1091" si="99">IF(A1028="","",IF(A1028=nper,G1027+D1028,MIN(G1027+D1028,IF(C1028=C1027,E1027,ROUND(-PMT(((1+C1028/CP)^(CP/periods_per_year))-1,nper-A1028+1,G1027),2)))))</f>
        <v/>
      </c>
      <c r="F1028" s="51" t="str">
        <f t="shared" ref="F1028:F1091" si="100">IF(A1028="","",E1028-D1028)</f>
        <v/>
      </c>
      <c r="G1028" s="51" t="str">
        <f t="shared" ref="G1028:G1091" si="101">IF(A1028="","",G1027-F1028)</f>
        <v/>
      </c>
    </row>
    <row r="1029" spans="1:7" x14ac:dyDescent="0.2">
      <c r="A1029" s="48" t="str">
        <f t="shared" si="96"/>
        <v/>
      </c>
      <c r="B1029" s="49" t="str">
        <f t="shared" si="97"/>
        <v/>
      </c>
      <c r="C1029" s="50" t="str">
        <f>IF(A1029="","",IF(variable,IF(A1029&lt;MortgageCalculator!$L$6*periods_per_year,start_rate,IF(MortgageCalculator!$L$10&gt;=0,MIN(MortgageCalculator!$L$7,start_rate+MortgageCalculator!$L$10*ROUNDUP((A1029-MortgageCalculator!$L$6*periods_per_year)/MortgageCalculator!$L$9,0)),MAX(MortgageCalculator!$L$8,start_rate+MortgageCalculator!$L$10*ROUNDUP((A1029-MortgageCalculator!$L$6*periods_per_year)/MortgageCalculator!$L$9,0)))),start_rate))</f>
        <v/>
      </c>
      <c r="D1029" s="51" t="str">
        <f t="shared" si="98"/>
        <v/>
      </c>
      <c r="E1029" s="51" t="str">
        <f t="shared" si="99"/>
        <v/>
      </c>
      <c r="F1029" s="51" t="str">
        <f t="shared" si="100"/>
        <v/>
      </c>
      <c r="G1029" s="51" t="str">
        <f t="shared" si="101"/>
        <v/>
      </c>
    </row>
    <row r="1030" spans="1:7" x14ac:dyDescent="0.2">
      <c r="A1030" s="48" t="str">
        <f t="shared" si="96"/>
        <v/>
      </c>
      <c r="B1030" s="49" t="str">
        <f t="shared" si="97"/>
        <v/>
      </c>
      <c r="C1030" s="50" t="str">
        <f>IF(A1030="","",IF(variable,IF(A1030&lt;MortgageCalculator!$L$6*periods_per_year,start_rate,IF(MortgageCalculator!$L$10&gt;=0,MIN(MortgageCalculator!$L$7,start_rate+MortgageCalculator!$L$10*ROUNDUP((A1030-MortgageCalculator!$L$6*periods_per_year)/MortgageCalculator!$L$9,0)),MAX(MortgageCalculator!$L$8,start_rate+MortgageCalculator!$L$10*ROUNDUP((A1030-MortgageCalculator!$L$6*periods_per_year)/MortgageCalculator!$L$9,0)))),start_rate))</f>
        <v/>
      </c>
      <c r="D1030" s="51" t="str">
        <f t="shared" si="98"/>
        <v/>
      </c>
      <c r="E1030" s="51" t="str">
        <f t="shared" si="99"/>
        <v/>
      </c>
      <c r="F1030" s="51" t="str">
        <f t="shared" si="100"/>
        <v/>
      </c>
      <c r="G1030" s="51" t="str">
        <f t="shared" si="101"/>
        <v/>
      </c>
    </row>
    <row r="1031" spans="1:7" x14ac:dyDescent="0.2">
      <c r="A1031" s="48" t="str">
        <f t="shared" si="96"/>
        <v/>
      </c>
      <c r="B1031" s="49" t="str">
        <f t="shared" si="97"/>
        <v/>
      </c>
      <c r="C1031" s="50" t="str">
        <f>IF(A1031="","",IF(variable,IF(A1031&lt;MortgageCalculator!$L$6*periods_per_year,start_rate,IF(MortgageCalculator!$L$10&gt;=0,MIN(MortgageCalculator!$L$7,start_rate+MortgageCalculator!$L$10*ROUNDUP((A1031-MortgageCalculator!$L$6*periods_per_year)/MortgageCalculator!$L$9,0)),MAX(MortgageCalculator!$L$8,start_rate+MortgageCalculator!$L$10*ROUNDUP((A1031-MortgageCalculator!$L$6*periods_per_year)/MortgageCalculator!$L$9,0)))),start_rate))</f>
        <v/>
      </c>
      <c r="D1031" s="51" t="str">
        <f t="shared" si="98"/>
        <v/>
      </c>
      <c r="E1031" s="51" t="str">
        <f t="shared" si="99"/>
        <v/>
      </c>
      <c r="F1031" s="51" t="str">
        <f t="shared" si="100"/>
        <v/>
      </c>
      <c r="G1031" s="51" t="str">
        <f t="shared" si="101"/>
        <v/>
      </c>
    </row>
    <row r="1032" spans="1:7" x14ac:dyDescent="0.2">
      <c r="A1032" s="48" t="str">
        <f t="shared" si="96"/>
        <v/>
      </c>
      <c r="B1032" s="49" t="str">
        <f t="shared" si="97"/>
        <v/>
      </c>
      <c r="C1032" s="50" t="str">
        <f>IF(A1032="","",IF(variable,IF(A1032&lt;MortgageCalculator!$L$6*periods_per_year,start_rate,IF(MortgageCalculator!$L$10&gt;=0,MIN(MortgageCalculator!$L$7,start_rate+MortgageCalculator!$L$10*ROUNDUP((A1032-MortgageCalculator!$L$6*periods_per_year)/MortgageCalculator!$L$9,0)),MAX(MortgageCalculator!$L$8,start_rate+MortgageCalculator!$L$10*ROUNDUP((A1032-MortgageCalculator!$L$6*periods_per_year)/MortgageCalculator!$L$9,0)))),start_rate))</f>
        <v/>
      </c>
      <c r="D1032" s="51" t="str">
        <f t="shared" si="98"/>
        <v/>
      </c>
      <c r="E1032" s="51" t="str">
        <f t="shared" si="99"/>
        <v/>
      </c>
      <c r="F1032" s="51" t="str">
        <f t="shared" si="100"/>
        <v/>
      </c>
      <c r="G1032" s="51" t="str">
        <f t="shared" si="101"/>
        <v/>
      </c>
    </row>
    <row r="1033" spans="1:7" x14ac:dyDescent="0.2">
      <c r="A1033" s="48" t="str">
        <f t="shared" si="96"/>
        <v/>
      </c>
      <c r="B1033" s="49" t="str">
        <f t="shared" si="97"/>
        <v/>
      </c>
      <c r="C1033" s="50" t="str">
        <f>IF(A1033="","",IF(variable,IF(A1033&lt;MortgageCalculator!$L$6*periods_per_year,start_rate,IF(MortgageCalculator!$L$10&gt;=0,MIN(MortgageCalculator!$L$7,start_rate+MortgageCalculator!$L$10*ROUNDUP((A1033-MortgageCalculator!$L$6*periods_per_year)/MortgageCalculator!$L$9,0)),MAX(MortgageCalculator!$L$8,start_rate+MortgageCalculator!$L$10*ROUNDUP((A1033-MortgageCalculator!$L$6*periods_per_year)/MortgageCalculator!$L$9,0)))),start_rate))</f>
        <v/>
      </c>
      <c r="D1033" s="51" t="str">
        <f t="shared" si="98"/>
        <v/>
      </c>
      <c r="E1033" s="51" t="str">
        <f t="shared" si="99"/>
        <v/>
      </c>
      <c r="F1033" s="51" t="str">
        <f t="shared" si="100"/>
        <v/>
      </c>
      <c r="G1033" s="51" t="str">
        <f t="shared" si="101"/>
        <v/>
      </c>
    </row>
    <row r="1034" spans="1:7" x14ac:dyDescent="0.2">
      <c r="A1034" s="48" t="str">
        <f t="shared" si="96"/>
        <v/>
      </c>
      <c r="B1034" s="49" t="str">
        <f t="shared" si="97"/>
        <v/>
      </c>
      <c r="C1034" s="50" t="str">
        <f>IF(A1034="","",IF(variable,IF(A1034&lt;MortgageCalculator!$L$6*periods_per_year,start_rate,IF(MortgageCalculator!$L$10&gt;=0,MIN(MortgageCalculator!$L$7,start_rate+MortgageCalculator!$L$10*ROUNDUP((A1034-MortgageCalculator!$L$6*periods_per_year)/MortgageCalculator!$L$9,0)),MAX(MortgageCalculator!$L$8,start_rate+MortgageCalculator!$L$10*ROUNDUP((A1034-MortgageCalculator!$L$6*periods_per_year)/MortgageCalculator!$L$9,0)))),start_rate))</f>
        <v/>
      </c>
      <c r="D1034" s="51" t="str">
        <f t="shared" si="98"/>
        <v/>
      </c>
      <c r="E1034" s="51" t="str">
        <f t="shared" si="99"/>
        <v/>
      </c>
      <c r="F1034" s="51" t="str">
        <f t="shared" si="100"/>
        <v/>
      </c>
      <c r="G1034" s="51" t="str">
        <f t="shared" si="101"/>
        <v/>
      </c>
    </row>
    <row r="1035" spans="1:7" x14ac:dyDescent="0.2">
      <c r="A1035" s="48" t="str">
        <f t="shared" si="96"/>
        <v/>
      </c>
      <c r="B1035" s="49" t="str">
        <f t="shared" si="97"/>
        <v/>
      </c>
      <c r="C1035" s="50" t="str">
        <f>IF(A1035="","",IF(variable,IF(A1035&lt;MortgageCalculator!$L$6*periods_per_year,start_rate,IF(MortgageCalculator!$L$10&gt;=0,MIN(MortgageCalculator!$L$7,start_rate+MortgageCalculator!$L$10*ROUNDUP((A1035-MortgageCalculator!$L$6*periods_per_year)/MortgageCalculator!$L$9,0)),MAX(MortgageCalculator!$L$8,start_rate+MortgageCalculator!$L$10*ROUNDUP((A1035-MortgageCalculator!$L$6*periods_per_year)/MortgageCalculator!$L$9,0)))),start_rate))</f>
        <v/>
      </c>
      <c r="D1035" s="51" t="str">
        <f t="shared" si="98"/>
        <v/>
      </c>
      <c r="E1035" s="51" t="str">
        <f t="shared" si="99"/>
        <v/>
      </c>
      <c r="F1035" s="51" t="str">
        <f t="shared" si="100"/>
        <v/>
      </c>
      <c r="G1035" s="51" t="str">
        <f t="shared" si="101"/>
        <v/>
      </c>
    </row>
    <row r="1036" spans="1:7" x14ac:dyDescent="0.2">
      <c r="A1036" s="48" t="str">
        <f t="shared" si="96"/>
        <v/>
      </c>
      <c r="B1036" s="49" t="str">
        <f t="shared" si="97"/>
        <v/>
      </c>
      <c r="C1036" s="50" t="str">
        <f>IF(A1036="","",IF(variable,IF(A1036&lt;MortgageCalculator!$L$6*periods_per_year,start_rate,IF(MortgageCalculator!$L$10&gt;=0,MIN(MortgageCalculator!$L$7,start_rate+MortgageCalculator!$L$10*ROUNDUP((A1036-MortgageCalculator!$L$6*periods_per_year)/MortgageCalculator!$L$9,0)),MAX(MortgageCalculator!$L$8,start_rate+MortgageCalculator!$L$10*ROUNDUP((A1036-MortgageCalculator!$L$6*periods_per_year)/MortgageCalculator!$L$9,0)))),start_rate))</f>
        <v/>
      </c>
      <c r="D1036" s="51" t="str">
        <f t="shared" si="98"/>
        <v/>
      </c>
      <c r="E1036" s="51" t="str">
        <f t="shared" si="99"/>
        <v/>
      </c>
      <c r="F1036" s="51" t="str">
        <f t="shared" si="100"/>
        <v/>
      </c>
      <c r="G1036" s="51" t="str">
        <f t="shared" si="101"/>
        <v/>
      </c>
    </row>
    <row r="1037" spans="1:7" x14ac:dyDescent="0.2">
      <c r="A1037" s="48" t="str">
        <f t="shared" si="96"/>
        <v/>
      </c>
      <c r="B1037" s="49" t="str">
        <f t="shared" si="97"/>
        <v/>
      </c>
      <c r="C1037" s="50" t="str">
        <f>IF(A1037="","",IF(variable,IF(A1037&lt;MortgageCalculator!$L$6*periods_per_year,start_rate,IF(MortgageCalculator!$L$10&gt;=0,MIN(MortgageCalculator!$L$7,start_rate+MortgageCalculator!$L$10*ROUNDUP((A1037-MortgageCalculator!$L$6*periods_per_year)/MortgageCalculator!$L$9,0)),MAX(MortgageCalculator!$L$8,start_rate+MortgageCalculator!$L$10*ROUNDUP((A1037-MortgageCalculator!$L$6*periods_per_year)/MortgageCalculator!$L$9,0)))),start_rate))</f>
        <v/>
      </c>
      <c r="D1037" s="51" t="str">
        <f t="shared" si="98"/>
        <v/>
      </c>
      <c r="E1037" s="51" t="str">
        <f t="shared" si="99"/>
        <v/>
      </c>
      <c r="F1037" s="51" t="str">
        <f t="shared" si="100"/>
        <v/>
      </c>
      <c r="G1037" s="51" t="str">
        <f t="shared" si="101"/>
        <v/>
      </c>
    </row>
    <row r="1038" spans="1:7" x14ac:dyDescent="0.2">
      <c r="A1038" s="48" t="str">
        <f t="shared" si="96"/>
        <v/>
      </c>
      <c r="B1038" s="49" t="str">
        <f t="shared" si="97"/>
        <v/>
      </c>
      <c r="C1038" s="50" t="str">
        <f>IF(A1038="","",IF(variable,IF(A1038&lt;MortgageCalculator!$L$6*periods_per_year,start_rate,IF(MortgageCalculator!$L$10&gt;=0,MIN(MortgageCalculator!$L$7,start_rate+MortgageCalculator!$L$10*ROUNDUP((A1038-MortgageCalculator!$L$6*periods_per_year)/MortgageCalculator!$L$9,0)),MAX(MortgageCalculator!$L$8,start_rate+MortgageCalculator!$L$10*ROUNDUP((A1038-MortgageCalculator!$L$6*periods_per_year)/MortgageCalculator!$L$9,0)))),start_rate))</f>
        <v/>
      </c>
      <c r="D1038" s="51" t="str">
        <f t="shared" si="98"/>
        <v/>
      </c>
      <c r="E1038" s="51" t="str">
        <f t="shared" si="99"/>
        <v/>
      </c>
      <c r="F1038" s="51" t="str">
        <f t="shared" si="100"/>
        <v/>
      </c>
      <c r="G1038" s="51" t="str">
        <f t="shared" si="101"/>
        <v/>
      </c>
    </row>
    <row r="1039" spans="1:7" x14ac:dyDescent="0.2">
      <c r="A1039" s="48" t="str">
        <f t="shared" si="96"/>
        <v/>
      </c>
      <c r="B1039" s="49" t="str">
        <f t="shared" si="97"/>
        <v/>
      </c>
      <c r="C1039" s="50" t="str">
        <f>IF(A1039="","",IF(variable,IF(A1039&lt;MortgageCalculator!$L$6*periods_per_year,start_rate,IF(MortgageCalculator!$L$10&gt;=0,MIN(MortgageCalculator!$L$7,start_rate+MortgageCalculator!$L$10*ROUNDUP((A1039-MortgageCalculator!$L$6*periods_per_year)/MortgageCalculator!$L$9,0)),MAX(MortgageCalculator!$L$8,start_rate+MortgageCalculator!$L$10*ROUNDUP((A1039-MortgageCalculator!$L$6*periods_per_year)/MortgageCalculator!$L$9,0)))),start_rate))</f>
        <v/>
      </c>
      <c r="D1039" s="51" t="str">
        <f t="shared" si="98"/>
        <v/>
      </c>
      <c r="E1039" s="51" t="str">
        <f t="shared" si="99"/>
        <v/>
      </c>
      <c r="F1039" s="51" t="str">
        <f t="shared" si="100"/>
        <v/>
      </c>
      <c r="G1039" s="51" t="str">
        <f t="shared" si="101"/>
        <v/>
      </c>
    </row>
    <row r="1040" spans="1:7" x14ac:dyDescent="0.2">
      <c r="A1040" s="48" t="str">
        <f t="shared" si="96"/>
        <v/>
      </c>
      <c r="B1040" s="49" t="str">
        <f t="shared" si="97"/>
        <v/>
      </c>
      <c r="C1040" s="50" t="str">
        <f>IF(A1040="","",IF(variable,IF(A1040&lt;MortgageCalculator!$L$6*periods_per_year,start_rate,IF(MortgageCalculator!$L$10&gt;=0,MIN(MortgageCalculator!$L$7,start_rate+MortgageCalculator!$L$10*ROUNDUP((A1040-MortgageCalculator!$L$6*periods_per_year)/MortgageCalculator!$L$9,0)),MAX(MortgageCalculator!$L$8,start_rate+MortgageCalculator!$L$10*ROUNDUP((A1040-MortgageCalculator!$L$6*periods_per_year)/MortgageCalculator!$L$9,0)))),start_rate))</f>
        <v/>
      </c>
      <c r="D1040" s="51" t="str">
        <f t="shared" si="98"/>
        <v/>
      </c>
      <c r="E1040" s="51" t="str">
        <f t="shared" si="99"/>
        <v/>
      </c>
      <c r="F1040" s="51" t="str">
        <f t="shared" si="100"/>
        <v/>
      </c>
      <c r="G1040" s="51" t="str">
        <f t="shared" si="101"/>
        <v/>
      </c>
    </row>
    <row r="1041" spans="1:7" x14ac:dyDescent="0.2">
      <c r="A1041" s="48" t="str">
        <f t="shared" si="96"/>
        <v/>
      </c>
      <c r="B1041" s="49" t="str">
        <f t="shared" si="97"/>
        <v/>
      </c>
      <c r="C1041" s="50" t="str">
        <f>IF(A1041="","",IF(variable,IF(A1041&lt;MortgageCalculator!$L$6*periods_per_year,start_rate,IF(MortgageCalculator!$L$10&gt;=0,MIN(MortgageCalculator!$L$7,start_rate+MortgageCalculator!$L$10*ROUNDUP((A1041-MortgageCalculator!$L$6*periods_per_year)/MortgageCalculator!$L$9,0)),MAX(MortgageCalculator!$L$8,start_rate+MortgageCalculator!$L$10*ROUNDUP((A1041-MortgageCalculator!$L$6*periods_per_year)/MortgageCalculator!$L$9,0)))),start_rate))</f>
        <v/>
      </c>
      <c r="D1041" s="51" t="str">
        <f t="shared" si="98"/>
        <v/>
      </c>
      <c r="E1041" s="51" t="str">
        <f t="shared" si="99"/>
        <v/>
      </c>
      <c r="F1041" s="51" t="str">
        <f t="shared" si="100"/>
        <v/>
      </c>
      <c r="G1041" s="51" t="str">
        <f t="shared" si="101"/>
        <v/>
      </c>
    </row>
    <row r="1042" spans="1:7" x14ac:dyDescent="0.2">
      <c r="A1042" s="48" t="str">
        <f t="shared" si="96"/>
        <v/>
      </c>
      <c r="B1042" s="49" t="str">
        <f t="shared" si="97"/>
        <v/>
      </c>
      <c r="C1042" s="50" t="str">
        <f>IF(A1042="","",IF(variable,IF(A1042&lt;MortgageCalculator!$L$6*periods_per_year,start_rate,IF(MortgageCalculator!$L$10&gt;=0,MIN(MortgageCalculator!$L$7,start_rate+MortgageCalculator!$L$10*ROUNDUP((A1042-MortgageCalculator!$L$6*periods_per_year)/MortgageCalculator!$L$9,0)),MAX(MortgageCalculator!$L$8,start_rate+MortgageCalculator!$L$10*ROUNDUP((A1042-MortgageCalculator!$L$6*periods_per_year)/MortgageCalculator!$L$9,0)))),start_rate))</f>
        <v/>
      </c>
      <c r="D1042" s="51" t="str">
        <f t="shared" si="98"/>
        <v/>
      </c>
      <c r="E1042" s="51" t="str">
        <f t="shared" si="99"/>
        <v/>
      </c>
      <c r="F1042" s="51" t="str">
        <f t="shared" si="100"/>
        <v/>
      </c>
      <c r="G1042" s="51" t="str">
        <f t="shared" si="101"/>
        <v/>
      </c>
    </row>
    <row r="1043" spans="1:7" x14ac:dyDescent="0.2">
      <c r="A1043" s="48" t="str">
        <f t="shared" si="96"/>
        <v/>
      </c>
      <c r="B1043" s="49" t="str">
        <f t="shared" si="97"/>
        <v/>
      </c>
      <c r="C1043" s="50" t="str">
        <f>IF(A1043="","",IF(variable,IF(A1043&lt;MortgageCalculator!$L$6*periods_per_year,start_rate,IF(MortgageCalculator!$L$10&gt;=0,MIN(MortgageCalculator!$L$7,start_rate+MortgageCalculator!$L$10*ROUNDUP((A1043-MortgageCalculator!$L$6*periods_per_year)/MortgageCalculator!$L$9,0)),MAX(MortgageCalculator!$L$8,start_rate+MortgageCalculator!$L$10*ROUNDUP((A1043-MortgageCalculator!$L$6*periods_per_year)/MortgageCalculator!$L$9,0)))),start_rate))</f>
        <v/>
      </c>
      <c r="D1043" s="51" t="str">
        <f t="shared" si="98"/>
        <v/>
      </c>
      <c r="E1043" s="51" t="str">
        <f t="shared" si="99"/>
        <v/>
      </c>
      <c r="F1043" s="51" t="str">
        <f t="shared" si="100"/>
        <v/>
      </c>
      <c r="G1043" s="51" t="str">
        <f t="shared" si="101"/>
        <v/>
      </c>
    </row>
    <row r="1044" spans="1:7" x14ac:dyDescent="0.2">
      <c r="A1044" s="48" t="str">
        <f t="shared" si="96"/>
        <v/>
      </c>
      <c r="B1044" s="49" t="str">
        <f t="shared" si="97"/>
        <v/>
      </c>
      <c r="C1044" s="50" t="str">
        <f>IF(A1044="","",IF(variable,IF(A1044&lt;MortgageCalculator!$L$6*periods_per_year,start_rate,IF(MortgageCalculator!$L$10&gt;=0,MIN(MortgageCalculator!$L$7,start_rate+MortgageCalculator!$L$10*ROUNDUP((A1044-MortgageCalculator!$L$6*periods_per_year)/MortgageCalculator!$L$9,0)),MAX(MortgageCalculator!$L$8,start_rate+MortgageCalculator!$L$10*ROUNDUP((A1044-MortgageCalculator!$L$6*periods_per_year)/MortgageCalculator!$L$9,0)))),start_rate))</f>
        <v/>
      </c>
      <c r="D1044" s="51" t="str">
        <f t="shared" si="98"/>
        <v/>
      </c>
      <c r="E1044" s="51" t="str">
        <f t="shared" si="99"/>
        <v/>
      </c>
      <c r="F1044" s="51" t="str">
        <f t="shared" si="100"/>
        <v/>
      </c>
      <c r="G1044" s="51" t="str">
        <f t="shared" si="101"/>
        <v/>
      </c>
    </row>
    <row r="1045" spans="1:7" x14ac:dyDescent="0.2">
      <c r="A1045" s="48" t="str">
        <f t="shared" si="96"/>
        <v/>
      </c>
      <c r="B1045" s="49" t="str">
        <f t="shared" si="97"/>
        <v/>
      </c>
      <c r="C1045" s="50" t="str">
        <f>IF(A1045="","",IF(variable,IF(A1045&lt;MortgageCalculator!$L$6*periods_per_year,start_rate,IF(MortgageCalculator!$L$10&gt;=0,MIN(MortgageCalculator!$L$7,start_rate+MortgageCalculator!$L$10*ROUNDUP((A1045-MortgageCalculator!$L$6*periods_per_year)/MortgageCalculator!$L$9,0)),MAX(MortgageCalculator!$L$8,start_rate+MortgageCalculator!$L$10*ROUNDUP((A1045-MortgageCalculator!$L$6*periods_per_year)/MortgageCalculator!$L$9,0)))),start_rate))</f>
        <v/>
      </c>
      <c r="D1045" s="51" t="str">
        <f t="shared" si="98"/>
        <v/>
      </c>
      <c r="E1045" s="51" t="str">
        <f t="shared" si="99"/>
        <v/>
      </c>
      <c r="F1045" s="51" t="str">
        <f t="shared" si="100"/>
        <v/>
      </c>
      <c r="G1045" s="51" t="str">
        <f t="shared" si="101"/>
        <v/>
      </c>
    </row>
    <row r="1046" spans="1:7" x14ac:dyDescent="0.2">
      <c r="A1046" s="48" t="str">
        <f t="shared" si="96"/>
        <v/>
      </c>
      <c r="B1046" s="49" t="str">
        <f t="shared" si="97"/>
        <v/>
      </c>
      <c r="C1046" s="50" t="str">
        <f>IF(A1046="","",IF(variable,IF(A1046&lt;MortgageCalculator!$L$6*periods_per_year,start_rate,IF(MortgageCalculator!$L$10&gt;=0,MIN(MortgageCalculator!$L$7,start_rate+MortgageCalculator!$L$10*ROUNDUP((A1046-MortgageCalculator!$L$6*periods_per_year)/MortgageCalculator!$L$9,0)),MAX(MortgageCalculator!$L$8,start_rate+MortgageCalculator!$L$10*ROUNDUP((A1046-MortgageCalculator!$L$6*periods_per_year)/MortgageCalculator!$L$9,0)))),start_rate))</f>
        <v/>
      </c>
      <c r="D1046" s="51" t="str">
        <f t="shared" si="98"/>
        <v/>
      </c>
      <c r="E1046" s="51" t="str">
        <f t="shared" si="99"/>
        <v/>
      </c>
      <c r="F1046" s="51" t="str">
        <f t="shared" si="100"/>
        <v/>
      </c>
      <c r="G1046" s="51" t="str">
        <f t="shared" si="101"/>
        <v/>
      </c>
    </row>
    <row r="1047" spans="1:7" x14ac:dyDescent="0.2">
      <c r="A1047" s="48" t="str">
        <f t="shared" si="96"/>
        <v/>
      </c>
      <c r="B1047" s="49" t="str">
        <f t="shared" si="97"/>
        <v/>
      </c>
      <c r="C1047" s="50" t="str">
        <f>IF(A1047="","",IF(variable,IF(A1047&lt;MortgageCalculator!$L$6*periods_per_year,start_rate,IF(MortgageCalculator!$L$10&gt;=0,MIN(MortgageCalculator!$L$7,start_rate+MortgageCalculator!$L$10*ROUNDUP((A1047-MortgageCalculator!$L$6*periods_per_year)/MortgageCalculator!$L$9,0)),MAX(MortgageCalculator!$L$8,start_rate+MortgageCalculator!$L$10*ROUNDUP((A1047-MortgageCalculator!$L$6*periods_per_year)/MortgageCalculator!$L$9,0)))),start_rate))</f>
        <v/>
      </c>
      <c r="D1047" s="51" t="str">
        <f t="shared" si="98"/>
        <v/>
      </c>
      <c r="E1047" s="51" t="str">
        <f t="shared" si="99"/>
        <v/>
      </c>
      <c r="F1047" s="51" t="str">
        <f t="shared" si="100"/>
        <v/>
      </c>
      <c r="G1047" s="51" t="str">
        <f t="shared" si="101"/>
        <v/>
      </c>
    </row>
    <row r="1048" spans="1:7" x14ac:dyDescent="0.2">
      <c r="A1048" s="48" t="str">
        <f t="shared" si="96"/>
        <v/>
      </c>
      <c r="B1048" s="49" t="str">
        <f t="shared" si="97"/>
        <v/>
      </c>
      <c r="C1048" s="50" t="str">
        <f>IF(A1048="","",IF(variable,IF(A1048&lt;MortgageCalculator!$L$6*periods_per_year,start_rate,IF(MortgageCalculator!$L$10&gt;=0,MIN(MortgageCalculator!$L$7,start_rate+MortgageCalculator!$L$10*ROUNDUP((A1048-MortgageCalculator!$L$6*periods_per_year)/MortgageCalculator!$L$9,0)),MAX(MortgageCalculator!$L$8,start_rate+MortgageCalculator!$L$10*ROUNDUP((A1048-MortgageCalculator!$L$6*periods_per_year)/MortgageCalculator!$L$9,0)))),start_rate))</f>
        <v/>
      </c>
      <c r="D1048" s="51" t="str">
        <f t="shared" si="98"/>
        <v/>
      </c>
      <c r="E1048" s="51" t="str">
        <f t="shared" si="99"/>
        <v/>
      </c>
      <c r="F1048" s="51" t="str">
        <f t="shared" si="100"/>
        <v/>
      </c>
      <c r="G1048" s="51" t="str">
        <f t="shared" si="101"/>
        <v/>
      </c>
    </row>
    <row r="1049" spans="1:7" x14ac:dyDescent="0.2">
      <c r="A1049" s="48" t="str">
        <f t="shared" si="96"/>
        <v/>
      </c>
      <c r="B1049" s="49" t="str">
        <f t="shared" si="97"/>
        <v/>
      </c>
      <c r="C1049" s="50" t="str">
        <f>IF(A1049="","",IF(variable,IF(A1049&lt;MortgageCalculator!$L$6*periods_per_year,start_rate,IF(MortgageCalculator!$L$10&gt;=0,MIN(MortgageCalculator!$L$7,start_rate+MortgageCalculator!$L$10*ROUNDUP((A1049-MortgageCalculator!$L$6*periods_per_year)/MortgageCalculator!$L$9,0)),MAX(MortgageCalculator!$L$8,start_rate+MortgageCalculator!$L$10*ROUNDUP((A1049-MortgageCalculator!$L$6*periods_per_year)/MortgageCalculator!$L$9,0)))),start_rate))</f>
        <v/>
      </c>
      <c r="D1049" s="51" t="str">
        <f t="shared" si="98"/>
        <v/>
      </c>
      <c r="E1049" s="51" t="str">
        <f t="shared" si="99"/>
        <v/>
      </c>
      <c r="F1049" s="51" t="str">
        <f t="shared" si="100"/>
        <v/>
      </c>
      <c r="G1049" s="51" t="str">
        <f t="shared" si="101"/>
        <v/>
      </c>
    </row>
    <row r="1050" spans="1:7" x14ac:dyDescent="0.2">
      <c r="A1050" s="48" t="str">
        <f t="shared" si="96"/>
        <v/>
      </c>
      <c r="B1050" s="49" t="str">
        <f t="shared" si="97"/>
        <v/>
      </c>
      <c r="C1050" s="50" t="str">
        <f>IF(A1050="","",IF(variable,IF(A1050&lt;MortgageCalculator!$L$6*periods_per_year,start_rate,IF(MortgageCalculator!$L$10&gt;=0,MIN(MortgageCalculator!$L$7,start_rate+MortgageCalculator!$L$10*ROUNDUP((A1050-MortgageCalculator!$L$6*periods_per_year)/MortgageCalculator!$L$9,0)),MAX(MortgageCalculator!$L$8,start_rate+MortgageCalculator!$L$10*ROUNDUP((A1050-MortgageCalculator!$L$6*periods_per_year)/MortgageCalculator!$L$9,0)))),start_rate))</f>
        <v/>
      </c>
      <c r="D1050" s="51" t="str">
        <f t="shared" si="98"/>
        <v/>
      </c>
      <c r="E1050" s="51" t="str">
        <f t="shared" si="99"/>
        <v/>
      </c>
      <c r="F1050" s="51" t="str">
        <f t="shared" si="100"/>
        <v/>
      </c>
      <c r="G1050" s="51" t="str">
        <f t="shared" si="101"/>
        <v/>
      </c>
    </row>
    <row r="1051" spans="1:7" x14ac:dyDescent="0.2">
      <c r="A1051" s="48" t="str">
        <f t="shared" si="96"/>
        <v/>
      </c>
      <c r="B1051" s="49" t="str">
        <f t="shared" si="97"/>
        <v/>
      </c>
      <c r="C1051" s="50" t="str">
        <f>IF(A1051="","",IF(variable,IF(A1051&lt;MortgageCalculator!$L$6*periods_per_year,start_rate,IF(MortgageCalculator!$L$10&gt;=0,MIN(MortgageCalculator!$L$7,start_rate+MortgageCalculator!$L$10*ROUNDUP((A1051-MortgageCalculator!$L$6*periods_per_year)/MortgageCalculator!$L$9,0)),MAX(MortgageCalculator!$L$8,start_rate+MortgageCalculator!$L$10*ROUNDUP((A1051-MortgageCalculator!$L$6*periods_per_year)/MortgageCalculator!$L$9,0)))),start_rate))</f>
        <v/>
      </c>
      <c r="D1051" s="51" t="str">
        <f t="shared" si="98"/>
        <v/>
      </c>
      <c r="E1051" s="51" t="str">
        <f t="shared" si="99"/>
        <v/>
      </c>
      <c r="F1051" s="51" t="str">
        <f t="shared" si="100"/>
        <v/>
      </c>
      <c r="G1051" s="51" t="str">
        <f t="shared" si="101"/>
        <v/>
      </c>
    </row>
    <row r="1052" spans="1:7" x14ac:dyDescent="0.2">
      <c r="A1052" s="48" t="str">
        <f t="shared" si="96"/>
        <v/>
      </c>
      <c r="B1052" s="49" t="str">
        <f t="shared" si="97"/>
        <v/>
      </c>
      <c r="C1052" s="50" t="str">
        <f>IF(A1052="","",IF(variable,IF(A1052&lt;MortgageCalculator!$L$6*periods_per_year,start_rate,IF(MortgageCalculator!$L$10&gt;=0,MIN(MortgageCalculator!$L$7,start_rate+MortgageCalculator!$L$10*ROUNDUP((A1052-MortgageCalculator!$L$6*periods_per_year)/MortgageCalculator!$L$9,0)),MAX(MortgageCalculator!$L$8,start_rate+MortgageCalculator!$L$10*ROUNDUP((A1052-MortgageCalculator!$L$6*periods_per_year)/MortgageCalculator!$L$9,0)))),start_rate))</f>
        <v/>
      </c>
      <c r="D1052" s="51" t="str">
        <f t="shared" si="98"/>
        <v/>
      </c>
      <c r="E1052" s="51" t="str">
        <f t="shared" si="99"/>
        <v/>
      </c>
      <c r="F1052" s="51" t="str">
        <f t="shared" si="100"/>
        <v/>
      </c>
      <c r="G1052" s="51" t="str">
        <f t="shared" si="101"/>
        <v/>
      </c>
    </row>
    <row r="1053" spans="1:7" x14ac:dyDescent="0.2">
      <c r="A1053" s="48" t="str">
        <f t="shared" si="96"/>
        <v/>
      </c>
      <c r="B1053" s="49" t="str">
        <f t="shared" si="97"/>
        <v/>
      </c>
      <c r="C1053" s="50" t="str">
        <f>IF(A1053="","",IF(variable,IF(A1053&lt;MortgageCalculator!$L$6*periods_per_year,start_rate,IF(MortgageCalculator!$L$10&gt;=0,MIN(MortgageCalculator!$L$7,start_rate+MortgageCalculator!$L$10*ROUNDUP((A1053-MortgageCalculator!$L$6*periods_per_year)/MortgageCalculator!$L$9,0)),MAX(MortgageCalculator!$L$8,start_rate+MortgageCalculator!$L$10*ROUNDUP((A1053-MortgageCalculator!$L$6*periods_per_year)/MortgageCalculator!$L$9,0)))),start_rate))</f>
        <v/>
      </c>
      <c r="D1053" s="51" t="str">
        <f t="shared" si="98"/>
        <v/>
      </c>
      <c r="E1053" s="51" t="str">
        <f t="shared" si="99"/>
        <v/>
      </c>
      <c r="F1053" s="51" t="str">
        <f t="shared" si="100"/>
        <v/>
      </c>
      <c r="G1053" s="51" t="str">
        <f t="shared" si="101"/>
        <v/>
      </c>
    </row>
    <row r="1054" spans="1:7" x14ac:dyDescent="0.2">
      <c r="A1054" s="48" t="str">
        <f t="shared" si="96"/>
        <v/>
      </c>
      <c r="B1054" s="49" t="str">
        <f t="shared" si="97"/>
        <v/>
      </c>
      <c r="C1054" s="50" t="str">
        <f>IF(A1054="","",IF(variable,IF(A1054&lt;MortgageCalculator!$L$6*periods_per_year,start_rate,IF(MortgageCalculator!$L$10&gt;=0,MIN(MortgageCalculator!$L$7,start_rate+MortgageCalculator!$L$10*ROUNDUP((A1054-MortgageCalculator!$L$6*periods_per_year)/MortgageCalculator!$L$9,0)),MAX(MortgageCalculator!$L$8,start_rate+MortgageCalculator!$L$10*ROUNDUP((A1054-MortgageCalculator!$L$6*periods_per_year)/MortgageCalculator!$L$9,0)))),start_rate))</f>
        <v/>
      </c>
      <c r="D1054" s="51" t="str">
        <f t="shared" si="98"/>
        <v/>
      </c>
      <c r="E1054" s="51" t="str">
        <f t="shared" si="99"/>
        <v/>
      </c>
      <c r="F1054" s="51" t="str">
        <f t="shared" si="100"/>
        <v/>
      </c>
      <c r="G1054" s="51" t="str">
        <f t="shared" si="101"/>
        <v/>
      </c>
    </row>
    <row r="1055" spans="1:7" x14ac:dyDescent="0.2">
      <c r="A1055" s="48" t="str">
        <f t="shared" si="96"/>
        <v/>
      </c>
      <c r="B1055" s="49" t="str">
        <f t="shared" si="97"/>
        <v/>
      </c>
      <c r="C1055" s="50" t="str">
        <f>IF(A1055="","",IF(variable,IF(A1055&lt;MortgageCalculator!$L$6*periods_per_year,start_rate,IF(MortgageCalculator!$L$10&gt;=0,MIN(MortgageCalculator!$L$7,start_rate+MortgageCalculator!$L$10*ROUNDUP((A1055-MortgageCalculator!$L$6*periods_per_year)/MortgageCalculator!$L$9,0)),MAX(MortgageCalculator!$L$8,start_rate+MortgageCalculator!$L$10*ROUNDUP((A1055-MortgageCalculator!$L$6*periods_per_year)/MortgageCalculator!$L$9,0)))),start_rate))</f>
        <v/>
      </c>
      <c r="D1055" s="51" t="str">
        <f t="shared" si="98"/>
        <v/>
      </c>
      <c r="E1055" s="51" t="str">
        <f t="shared" si="99"/>
        <v/>
      </c>
      <c r="F1055" s="51" t="str">
        <f t="shared" si="100"/>
        <v/>
      </c>
      <c r="G1055" s="51" t="str">
        <f t="shared" si="101"/>
        <v/>
      </c>
    </row>
    <row r="1056" spans="1:7" x14ac:dyDescent="0.2">
      <c r="A1056" s="48" t="str">
        <f t="shared" si="96"/>
        <v/>
      </c>
      <c r="B1056" s="49" t="str">
        <f t="shared" si="97"/>
        <v/>
      </c>
      <c r="C1056" s="50" t="str">
        <f>IF(A1056="","",IF(variable,IF(A1056&lt;MortgageCalculator!$L$6*periods_per_year,start_rate,IF(MortgageCalculator!$L$10&gt;=0,MIN(MortgageCalculator!$L$7,start_rate+MortgageCalculator!$L$10*ROUNDUP((A1056-MortgageCalculator!$L$6*periods_per_year)/MortgageCalculator!$L$9,0)),MAX(MortgageCalculator!$L$8,start_rate+MortgageCalculator!$L$10*ROUNDUP((A1056-MortgageCalculator!$L$6*periods_per_year)/MortgageCalculator!$L$9,0)))),start_rate))</f>
        <v/>
      </c>
      <c r="D1056" s="51" t="str">
        <f t="shared" si="98"/>
        <v/>
      </c>
      <c r="E1056" s="51" t="str">
        <f t="shared" si="99"/>
        <v/>
      </c>
      <c r="F1056" s="51" t="str">
        <f t="shared" si="100"/>
        <v/>
      </c>
      <c r="G1056" s="51" t="str">
        <f t="shared" si="101"/>
        <v/>
      </c>
    </row>
    <row r="1057" spans="1:7" x14ac:dyDescent="0.2">
      <c r="A1057" s="48" t="str">
        <f t="shared" si="96"/>
        <v/>
      </c>
      <c r="B1057" s="49" t="str">
        <f t="shared" si="97"/>
        <v/>
      </c>
      <c r="C1057" s="50" t="str">
        <f>IF(A1057="","",IF(variable,IF(A1057&lt;MortgageCalculator!$L$6*periods_per_year,start_rate,IF(MortgageCalculator!$L$10&gt;=0,MIN(MortgageCalculator!$L$7,start_rate+MortgageCalculator!$L$10*ROUNDUP((A1057-MortgageCalculator!$L$6*periods_per_year)/MortgageCalculator!$L$9,0)),MAX(MortgageCalculator!$L$8,start_rate+MortgageCalculator!$L$10*ROUNDUP((A1057-MortgageCalculator!$L$6*periods_per_year)/MortgageCalculator!$L$9,0)))),start_rate))</f>
        <v/>
      </c>
      <c r="D1057" s="51" t="str">
        <f t="shared" si="98"/>
        <v/>
      </c>
      <c r="E1057" s="51" t="str">
        <f t="shared" si="99"/>
        <v/>
      </c>
      <c r="F1057" s="51" t="str">
        <f t="shared" si="100"/>
        <v/>
      </c>
      <c r="G1057" s="51" t="str">
        <f t="shared" si="101"/>
        <v/>
      </c>
    </row>
    <row r="1058" spans="1:7" x14ac:dyDescent="0.2">
      <c r="A1058" s="48" t="str">
        <f t="shared" si="96"/>
        <v/>
      </c>
      <c r="B1058" s="49" t="str">
        <f t="shared" si="97"/>
        <v/>
      </c>
      <c r="C1058" s="50" t="str">
        <f>IF(A1058="","",IF(variable,IF(A1058&lt;MortgageCalculator!$L$6*periods_per_year,start_rate,IF(MortgageCalculator!$L$10&gt;=0,MIN(MortgageCalculator!$L$7,start_rate+MortgageCalculator!$L$10*ROUNDUP((A1058-MortgageCalculator!$L$6*periods_per_year)/MortgageCalculator!$L$9,0)),MAX(MortgageCalculator!$L$8,start_rate+MortgageCalculator!$L$10*ROUNDUP((A1058-MortgageCalculator!$L$6*periods_per_year)/MortgageCalculator!$L$9,0)))),start_rate))</f>
        <v/>
      </c>
      <c r="D1058" s="51" t="str">
        <f t="shared" si="98"/>
        <v/>
      </c>
      <c r="E1058" s="51" t="str">
        <f t="shared" si="99"/>
        <v/>
      </c>
      <c r="F1058" s="51" t="str">
        <f t="shared" si="100"/>
        <v/>
      </c>
      <c r="G1058" s="51" t="str">
        <f t="shared" si="101"/>
        <v/>
      </c>
    </row>
    <row r="1059" spans="1:7" x14ac:dyDescent="0.2">
      <c r="A1059" s="48" t="str">
        <f t="shared" si="96"/>
        <v/>
      </c>
      <c r="B1059" s="49" t="str">
        <f t="shared" si="97"/>
        <v/>
      </c>
      <c r="C1059" s="50" t="str">
        <f>IF(A1059="","",IF(variable,IF(A1059&lt;MortgageCalculator!$L$6*periods_per_year,start_rate,IF(MortgageCalculator!$L$10&gt;=0,MIN(MortgageCalculator!$L$7,start_rate+MortgageCalculator!$L$10*ROUNDUP((A1059-MortgageCalculator!$L$6*periods_per_year)/MortgageCalculator!$L$9,0)),MAX(MortgageCalculator!$L$8,start_rate+MortgageCalculator!$L$10*ROUNDUP((A1059-MortgageCalculator!$L$6*periods_per_year)/MortgageCalculator!$L$9,0)))),start_rate))</f>
        <v/>
      </c>
      <c r="D1059" s="51" t="str">
        <f t="shared" si="98"/>
        <v/>
      </c>
      <c r="E1059" s="51" t="str">
        <f t="shared" si="99"/>
        <v/>
      </c>
      <c r="F1059" s="51" t="str">
        <f t="shared" si="100"/>
        <v/>
      </c>
      <c r="G1059" s="51" t="str">
        <f t="shared" si="101"/>
        <v/>
      </c>
    </row>
    <row r="1060" spans="1:7" x14ac:dyDescent="0.2">
      <c r="A1060" s="48" t="str">
        <f t="shared" si="96"/>
        <v/>
      </c>
      <c r="B1060" s="49" t="str">
        <f t="shared" si="97"/>
        <v/>
      </c>
      <c r="C1060" s="50" t="str">
        <f>IF(A1060="","",IF(variable,IF(A1060&lt;MortgageCalculator!$L$6*periods_per_year,start_rate,IF(MortgageCalculator!$L$10&gt;=0,MIN(MortgageCalculator!$L$7,start_rate+MortgageCalculator!$L$10*ROUNDUP((A1060-MortgageCalculator!$L$6*periods_per_year)/MortgageCalculator!$L$9,0)),MAX(MortgageCalculator!$L$8,start_rate+MortgageCalculator!$L$10*ROUNDUP((A1060-MortgageCalculator!$L$6*periods_per_year)/MortgageCalculator!$L$9,0)))),start_rate))</f>
        <v/>
      </c>
      <c r="D1060" s="51" t="str">
        <f t="shared" si="98"/>
        <v/>
      </c>
      <c r="E1060" s="51" t="str">
        <f t="shared" si="99"/>
        <v/>
      </c>
      <c r="F1060" s="51" t="str">
        <f t="shared" si="100"/>
        <v/>
      </c>
      <c r="G1060" s="51" t="str">
        <f t="shared" si="101"/>
        <v/>
      </c>
    </row>
    <row r="1061" spans="1:7" x14ac:dyDescent="0.2">
      <c r="A1061" s="48" t="str">
        <f t="shared" si="96"/>
        <v/>
      </c>
      <c r="B1061" s="49" t="str">
        <f t="shared" si="97"/>
        <v/>
      </c>
      <c r="C1061" s="50" t="str">
        <f>IF(A1061="","",IF(variable,IF(A1061&lt;MortgageCalculator!$L$6*periods_per_year,start_rate,IF(MortgageCalculator!$L$10&gt;=0,MIN(MortgageCalculator!$L$7,start_rate+MortgageCalculator!$L$10*ROUNDUP((A1061-MortgageCalculator!$L$6*periods_per_year)/MortgageCalculator!$L$9,0)),MAX(MortgageCalculator!$L$8,start_rate+MortgageCalculator!$L$10*ROUNDUP((A1061-MortgageCalculator!$L$6*periods_per_year)/MortgageCalculator!$L$9,0)))),start_rate))</f>
        <v/>
      </c>
      <c r="D1061" s="51" t="str">
        <f t="shared" si="98"/>
        <v/>
      </c>
      <c r="E1061" s="51" t="str">
        <f t="shared" si="99"/>
        <v/>
      </c>
      <c r="F1061" s="51" t="str">
        <f t="shared" si="100"/>
        <v/>
      </c>
      <c r="G1061" s="51" t="str">
        <f t="shared" si="101"/>
        <v/>
      </c>
    </row>
    <row r="1062" spans="1:7" x14ac:dyDescent="0.2">
      <c r="A1062" s="48" t="str">
        <f t="shared" si="96"/>
        <v/>
      </c>
      <c r="B1062" s="49" t="str">
        <f t="shared" si="97"/>
        <v/>
      </c>
      <c r="C1062" s="50" t="str">
        <f>IF(A1062="","",IF(variable,IF(A1062&lt;MortgageCalculator!$L$6*periods_per_year,start_rate,IF(MortgageCalculator!$L$10&gt;=0,MIN(MortgageCalculator!$L$7,start_rate+MortgageCalculator!$L$10*ROUNDUP((A1062-MortgageCalculator!$L$6*periods_per_year)/MortgageCalculator!$L$9,0)),MAX(MortgageCalculator!$L$8,start_rate+MortgageCalculator!$L$10*ROUNDUP((A1062-MortgageCalculator!$L$6*periods_per_year)/MortgageCalculator!$L$9,0)))),start_rate))</f>
        <v/>
      </c>
      <c r="D1062" s="51" t="str">
        <f t="shared" si="98"/>
        <v/>
      </c>
      <c r="E1062" s="51" t="str">
        <f t="shared" si="99"/>
        <v/>
      </c>
      <c r="F1062" s="51" t="str">
        <f t="shared" si="100"/>
        <v/>
      </c>
      <c r="G1062" s="51" t="str">
        <f t="shared" si="101"/>
        <v/>
      </c>
    </row>
    <row r="1063" spans="1:7" x14ac:dyDescent="0.2">
      <c r="A1063" s="48" t="str">
        <f t="shared" si="96"/>
        <v/>
      </c>
      <c r="B1063" s="49" t="str">
        <f t="shared" si="97"/>
        <v/>
      </c>
      <c r="C1063" s="50" t="str">
        <f>IF(A1063="","",IF(variable,IF(A1063&lt;MortgageCalculator!$L$6*periods_per_year,start_rate,IF(MortgageCalculator!$L$10&gt;=0,MIN(MortgageCalculator!$L$7,start_rate+MortgageCalculator!$L$10*ROUNDUP((A1063-MortgageCalculator!$L$6*periods_per_year)/MortgageCalculator!$L$9,0)),MAX(MortgageCalculator!$L$8,start_rate+MortgageCalculator!$L$10*ROUNDUP((A1063-MortgageCalculator!$L$6*periods_per_year)/MortgageCalculator!$L$9,0)))),start_rate))</f>
        <v/>
      </c>
      <c r="D1063" s="51" t="str">
        <f t="shared" si="98"/>
        <v/>
      </c>
      <c r="E1063" s="51" t="str">
        <f t="shared" si="99"/>
        <v/>
      </c>
      <c r="F1063" s="51" t="str">
        <f t="shared" si="100"/>
        <v/>
      </c>
      <c r="G1063" s="51" t="str">
        <f t="shared" si="101"/>
        <v/>
      </c>
    </row>
    <row r="1064" spans="1:7" x14ac:dyDescent="0.2">
      <c r="A1064" s="48" t="str">
        <f t="shared" si="96"/>
        <v/>
      </c>
      <c r="B1064" s="49" t="str">
        <f t="shared" si="97"/>
        <v/>
      </c>
      <c r="C1064" s="50" t="str">
        <f>IF(A1064="","",IF(variable,IF(A1064&lt;MortgageCalculator!$L$6*periods_per_year,start_rate,IF(MortgageCalculator!$L$10&gt;=0,MIN(MortgageCalculator!$L$7,start_rate+MortgageCalculator!$L$10*ROUNDUP((A1064-MortgageCalculator!$L$6*periods_per_year)/MortgageCalculator!$L$9,0)),MAX(MortgageCalculator!$L$8,start_rate+MortgageCalculator!$L$10*ROUNDUP((A1064-MortgageCalculator!$L$6*periods_per_year)/MortgageCalculator!$L$9,0)))),start_rate))</f>
        <v/>
      </c>
      <c r="D1064" s="51" t="str">
        <f t="shared" si="98"/>
        <v/>
      </c>
      <c r="E1064" s="51" t="str">
        <f t="shared" si="99"/>
        <v/>
      </c>
      <c r="F1064" s="51" t="str">
        <f t="shared" si="100"/>
        <v/>
      </c>
      <c r="G1064" s="51" t="str">
        <f t="shared" si="101"/>
        <v/>
      </c>
    </row>
    <row r="1065" spans="1:7" x14ac:dyDescent="0.2">
      <c r="A1065" s="48" t="str">
        <f t="shared" si="96"/>
        <v/>
      </c>
      <c r="B1065" s="49" t="str">
        <f t="shared" si="97"/>
        <v/>
      </c>
      <c r="C1065" s="50" t="str">
        <f>IF(A1065="","",IF(variable,IF(A1065&lt;MortgageCalculator!$L$6*periods_per_year,start_rate,IF(MortgageCalculator!$L$10&gt;=0,MIN(MortgageCalculator!$L$7,start_rate+MortgageCalculator!$L$10*ROUNDUP((A1065-MortgageCalculator!$L$6*periods_per_year)/MortgageCalculator!$L$9,0)),MAX(MortgageCalculator!$L$8,start_rate+MortgageCalculator!$L$10*ROUNDUP((A1065-MortgageCalculator!$L$6*periods_per_year)/MortgageCalculator!$L$9,0)))),start_rate))</f>
        <v/>
      </c>
      <c r="D1065" s="51" t="str">
        <f t="shared" si="98"/>
        <v/>
      </c>
      <c r="E1065" s="51" t="str">
        <f t="shared" si="99"/>
        <v/>
      </c>
      <c r="F1065" s="51" t="str">
        <f t="shared" si="100"/>
        <v/>
      </c>
      <c r="G1065" s="51" t="str">
        <f t="shared" si="101"/>
        <v/>
      </c>
    </row>
    <row r="1066" spans="1:7" x14ac:dyDescent="0.2">
      <c r="A1066" s="48" t="str">
        <f t="shared" si="96"/>
        <v/>
      </c>
      <c r="B1066" s="49" t="str">
        <f t="shared" si="97"/>
        <v/>
      </c>
      <c r="C1066" s="50" t="str">
        <f>IF(A1066="","",IF(variable,IF(A1066&lt;MortgageCalculator!$L$6*periods_per_year,start_rate,IF(MortgageCalculator!$L$10&gt;=0,MIN(MortgageCalculator!$L$7,start_rate+MortgageCalculator!$L$10*ROUNDUP((A1066-MortgageCalculator!$L$6*periods_per_year)/MortgageCalculator!$L$9,0)),MAX(MortgageCalculator!$L$8,start_rate+MortgageCalculator!$L$10*ROUNDUP((A1066-MortgageCalculator!$L$6*periods_per_year)/MortgageCalculator!$L$9,0)))),start_rate))</f>
        <v/>
      </c>
      <c r="D1066" s="51" t="str">
        <f t="shared" si="98"/>
        <v/>
      </c>
      <c r="E1066" s="51" t="str">
        <f t="shared" si="99"/>
        <v/>
      </c>
      <c r="F1066" s="51" t="str">
        <f t="shared" si="100"/>
        <v/>
      </c>
      <c r="G1066" s="51" t="str">
        <f t="shared" si="101"/>
        <v/>
      </c>
    </row>
    <row r="1067" spans="1:7" x14ac:dyDescent="0.2">
      <c r="A1067" s="48" t="str">
        <f t="shared" si="96"/>
        <v/>
      </c>
      <c r="B1067" s="49" t="str">
        <f t="shared" si="97"/>
        <v/>
      </c>
      <c r="C1067" s="50" t="str">
        <f>IF(A1067="","",IF(variable,IF(A1067&lt;MortgageCalculator!$L$6*periods_per_year,start_rate,IF(MortgageCalculator!$L$10&gt;=0,MIN(MortgageCalculator!$L$7,start_rate+MortgageCalculator!$L$10*ROUNDUP((A1067-MortgageCalculator!$L$6*periods_per_year)/MortgageCalculator!$L$9,0)),MAX(MortgageCalculator!$L$8,start_rate+MortgageCalculator!$L$10*ROUNDUP((A1067-MortgageCalculator!$L$6*periods_per_year)/MortgageCalculator!$L$9,0)))),start_rate))</f>
        <v/>
      </c>
      <c r="D1067" s="51" t="str">
        <f t="shared" si="98"/>
        <v/>
      </c>
      <c r="E1067" s="51" t="str">
        <f t="shared" si="99"/>
        <v/>
      </c>
      <c r="F1067" s="51" t="str">
        <f t="shared" si="100"/>
        <v/>
      </c>
      <c r="G1067" s="51" t="str">
        <f t="shared" si="101"/>
        <v/>
      </c>
    </row>
    <row r="1068" spans="1:7" x14ac:dyDescent="0.2">
      <c r="A1068" s="48" t="str">
        <f t="shared" si="96"/>
        <v/>
      </c>
      <c r="B1068" s="49" t="str">
        <f t="shared" si="97"/>
        <v/>
      </c>
      <c r="C1068" s="50" t="str">
        <f>IF(A1068="","",IF(variable,IF(A1068&lt;MortgageCalculator!$L$6*periods_per_year,start_rate,IF(MortgageCalculator!$L$10&gt;=0,MIN(MortgageCalculator!$L$7,start_rate+MortgageCalculator!$L$10*ROUNDUP((A1068-MortgageCalculator!$L$6*periods_per_year)/MortgageCalculator!$L$9,0)),MAX(MortgageCalculator!$L$8,start_rate+MortgageCalculator!$L$10*ROUNDUP((A1068-MortgageCalculator!$L$6*periods_per_year)/MortgageCalculator!$L$9,0)))),start_rate))</f>
        <v/>
      </c>
      <c r="D1068" s="51" t="str">
        <f t="shared" si="98"/>
        <v/>
      </c>
      <c r="E1068" s="51" t="str">
        <f t="shared" si="99"/>
        <v/>
      </c>
      <c r="F1068" s="51" t="str">
        <f t="shared" si="100"/>
        <v/>
      </c>
      <c r="G1068" s="51" t="str">
        <f t="shared" si="101"/>
        <v/>
      </c>
    </row>
    <row r="1069" spans="1:7" x14ac:dyDescent="0.2">
      <c r="A1069" s="48" t="str">
        <f t="shared" si="96"/>
        <v/>
      </c>
      <c r="B1069" s="49" t="str">
        <f t="shared" si="97"/>
        <v/>
      </c>
      <c r="C1069" s="50" t="str">
        <f>IF(A1069="","",IF(variable,IF(A1069&lt;MortgageCalculator!$L$6*periods_per_year,start_rate,IF(MortgageCalculator!$L$10&gt;=0,MIN(MortgageCalculator!$L$7,start_rate+MortgageCalculator!$L$10*ROUNDUP((A1069-MortgageCalculator!$L$6*periods_per_year)/MortgageCalculator!$L$9,0)),MAX(MortgageCalculator!$L$8,start_rate+MortgageCalculator!$L$10*ROUNDUP((A1069-MortgageCalculator!$L$6*periods_per_year)/MortgageCalculator!$L$9,0)))),start_rate))</f>
        <v/>
      </c>
      <c r="D1069" s="51" t="str">
        <f t="shared" si="98"/>
        <v/>
      </c>
      <c r="E1069" s="51" t="str">
        <f t="shared" si="99"/>
        <v/>
      </c>
      <c r="F1069" s="51" t="str">
        <f t="shared" si="100"/>
        <v/>
      </c>
      <c r="G1069" s="51" t="str">
        <f t="shared" si="101"/>
        <v/>
      </c>
    </row>
    <row r="1070" spans="1:7" x14ac:dyDescent="0.2">
      <c r="A1070" s="48" t="str">
        <f t="shared" si="96"/>
        <v/>
      </c>
      <c r="B1070" s="49" t="str">
        <f t="shared" si="97"/>
        <v/>
      </c>
      <c r="C1070" s="50" t="str">
        <f>IF(A1070="","",IF(variable,IF(A1070&lt;MortgageCalculator!$L$6*periods_per_year,start_rate,IF(MortgageCalculator!$L$10&gt;=0,MIN(MortgageCalculator!$L$7,start_rate+MortgageCalculator!$L$10*ROUNDUP((A1070-MortgageCalculator!$L$6*periods_per_year)/MortgageCalculator!$L$9,0)),MAX(MortgageCalculator!$L$8,start_rate+MortgageCalculator!$L$10*ROUNDUP((A1070-MortgageCalculator!$L$6*periods_per_year)/MortgageCalculator!$L$9,0)))),start_rate))</f>
        <v/>
      </c>
      <c r="D1070" s="51" t="str">
        <f t="shared" si="98"/>
        <v/>
      </c>
      <c r="E1070" s="51" t="str">
        <f t="shared" si="99"/>
        <v/>
      </c>
      <c r="F1070" s="51" t="str">
        <f t="shared" si="100"/>
        <v/>
      </c>
      <c r="G1070" s="51" t="str">
        <f t="shared" si="101"/>
        <v/>
      </c>
    </row>
    <row r="1071" spans="1:7" x14ac:dyDescent="0.2">
      <c r="A1071" s="48" t="str">
        <f t="shared" si="96"/>
        <v/>
      </c>
      <c r="B1071" s="49" t="str">
        <f t="shared" si="97"/>
        <v/>
      </c>
      <c r="C1071" s="50" t="str">
        <f>IF(A1071="","",IF(variable,IF(A1071&lt;MortgageCalculator!$L$6*periods_per_year,start_rate,IF(MortgageCalculator!$L$10&gt;=0,MIN(MortgageCalculator!$L$7,start_rate+MortgageCalculator!$L$10*ROUNDUP((A1071-MortgageCalculator!$L$6*periods_per_year)/MortgageCalculator!$L$9,0)),MAX(MortgageCalculator!$L$8,start_rate+MortgageCalculator!$L$10*ROUNDUP((A1071-MortgageCalculator!$L$6*periods_per_year)/MortgageCalculator!$L$9,0)))),start_rate))</f>
        <v/>
      </c>
      <c r="D1071" s="51" t="str">
        <f t="shared" si="98"/>
        <v/>
      </c>
      <c r="E1071" s="51" t="str">
        <f t="shared" si="99"/>
        <v/>
      </c>
      <c r="F1071" s="51" t="str">
        <f t="shared" si="100"/>
        <v/>
      </c>
      <c r="G1071" s="51" t="str">
        <f t="shared" si="101"/>
        <v/>
      </c>
    </row>
    <row r="1072" spans="1:7" x14ac:dyDescent="0.2">
      <c r="A1072" s="48" t="str">
        <f t="shared" si="96"/>
        <v/>
      </c>
      <c r="B1072" s="49" t="str">
        <f t="shared" si="97"/>
        <v/>
      </c>
      <c r="C1072" s="50" t="str">
        <f>IF(A1072="","",IF(variable,IF(A1072&lt;MortgageCalculator!$L$6*periods_per_year,start_rate,IF(MortgageCalculator!$L$10&gt;=0,MIN(MortgageCalculator!$L$7,start_rate+MortgageCalculator!$L$10*ROUNDUP((A1072-MortgageCalculator!$L$6*periods_per_year)/MortgageCalculator!$L$9,0)),MAX(MortgageCalculator!$L$8,start_rate+MortgageCalculator!$L$10*ROUNDUP((A1072-MortgageCalculator!$L$6*periods_per_year)/MortgageCalculator!$L$9,0)))),start_rate))</f>
        <v/>
      </c>
      <c r="D1072" s="51" t="str">
        <f t="shared" si="98"/>
        <v/>
      </c>
      <c r="E1072" s="51" t="str">
        <f t="shared" si="99"/>
        <v/>
      </c>
      <c r="F1072" s="51" t="str">
        <f t="shared" si="100"/>
        <v/>
      </c>
      <c r="G1072" s="51" t="str">
        <f t="shared" si="101"/>
        <v/>
      </c>
    </row>
    <row r="1073" spans="1:7" x14ac:dyDescent="0.2">
      <c r="A1073" s="48" t="str">
        <f t="shared" si="96"/>
        <v/>
      </c>
      <c r="B1073" s="49" t="str">
        <f t="shared" si="97"/>
        <v/>
      </c>
      <c r="C1073" s="50" t="str">
        <f>IF(A1073="","",IF(variable,IF(A1073&lt;MortgageCalculator!$L$6*periods_per_year,start_rate,IF(MortgageCalculator!$L$10&gt;=0,MIN(MortgageCalculator!$L$7,start_rate+MortgageCalculator!$L$10*ROUNDUP((A1073-MortgageCalculator!$L$6*periods_per_year)/MortgageCalculator!$L$9,0)),MAX(MortgageCalculator!$L$8,start_rate+MortgageCalculator!$L$10*ROUNDUP((A1073-MortgageCalculator!$L$6*periods_per_year)/MortgageCalculator!$L$9,0)))),start_rate))</f>
        <v/>
      </c>
      <c r="D1073" s="51" t="str">
        <f t="shared" si="98"/>
        <v/>
      </c>
      <c r="E1073" s="51" t="str">
        <f t="shared" si="99"/>
        <v/>
      </c>
      <c r="F1073" s="51" t="str">
        <f t="shared" si="100"/>
        <v/>
      </c>
      <c r="G1073" s="51" t="str">
        <f t="shared" si="101"/>
        <v/>
      </c>
    </row>
    <row r="1074" spans="1:7" x14ac:dyDescent="0.2">
      <c r="A1074" s="48" t="str">
        <f t="shared" si="96"/>
        <v/>
      </c>
      <c r="B1074" s="49" t="str">
        <f t="shared" si="97"/>
        <v/>
      </c>
      <c r="C1074" s="50" t="str">
        <f>IF(A1074="","",IF(variable,IF(A1074&lt;MortgageCalculator!$L$6*periods_per_year,start_rate,IF(MortgageCalculator!$L$10&gt;=0,MIN(MortgageCalculator!$L$7,start_rate+MortgageCalculator!$L$10*ROUNDUP((A1074-MortgageCalculator!$L$6*periods_per_year)/MortgageCalculator!$L$9,0)),MAX(MortgageCalculator!$L$8,start_rate+MortgageCalculator!$L$10*ROUNDUP((A1074-MortgageCalculator!$L$6*periods_per_year)/MortgageCalculator!$L$9,0)))),start_rate))</f>
        <v/>
      </c>
      <c r="D1074" s="51" t="str">
        <f t="shared" si="98"/>
        <v/>
      </c>
      <c r="E1074" s="51" t="str">
        <f t="shared" si="99"/>
        <v/>
      </c>
      <c r="F1074" s="51" t="str">
        <f t="shared" si="100"/>
        <v/>
      </c>
      <c r="G1074" s="51" t="str">
        <f t="shared" si="101"/>
        <v/>
      </c>
    </row>
    <row r="1075" spans="1:7" x14ac:dyDescent="0.2">
      <c r="A1075" s="48" t="str">
        <f t="shared" si="96"/>
        <v/>
      </c>
      <c r="B1075" s="49" t="str">
        <f t="shared" si="97"/>
        <v/>
      </c>
      <c r="C1075" s="50" t="str">
        <f>IF(A1075="","",IF(variable,IF(A1075&lt;MortgageCalculator!$L$6*periods_per_year,start_rate,IF(MortgageCalculator!$L$10&gt;=0,MIN(MortgageCalculator!$L$7,start_rate+MortgageCalculator!$L$10*ROUNDUP((A1075-MortgageCalculator!$L$6*periods_per_year)/MortgageCalculator!$L$9,0)),MAX(MortgageCalculator!$L$8,start_rate+MortgageCalculator!$L$10*ROUNDUP((A1075-MortgageCalculator!$L$6*periods_per_year)/MortgageCalculator!$L$9,0)))),start_rate))</f>
        <v/>
      </c>
      <c r="D1075" s="51" t="str">
        <f t="shared" si="98"/>
        <v/>
      </c>
      <c r="E1075" s="51" t="str">
        <f t="shared" si="99"/>
        <v/>
      </c>
      <c r="F1075" s="51" t="str">
        <f t="shared" si="100"/>
        <v/>
      </c>
      <c r="G1075" s="51" t="str">
        <f t="shared" si="101"/>
        <v/>
      </c>
    </row>
    <row r="1076" spans="1:7" x14ac:dyDescent="0.2">
      <c r="A1076" s="48" t="str">
        <f t="shared" si="96"/>
        <v/>
      </c>
      <c r="B1076" s="49" t="str">
        <f t="shared" si="97"/>
        <v/>
      </c>
      <c r="C1076" s="50" t="str">
        <f>IF(A1076="","",IF(variable,IF(A1076&lt;MortgageCalculator!$L$6*periods_per_year,start_rate,IF(MortgageCalculator!$L$10&gt;=0,MIN(MortgageCalculator!$L$7,start_rate+MortgageCalculator!$L$10*ROUNDUP((A1076-MortgageCalculator!$L$6*periods_per_year)/MortgageCalculator!$L$9,0)),MAX(MortgageCalculator!$L$8,start_rate+MortgageCalculator!$L$10*ROUNDUP((A1076-MortgageCalculator!$L$6*periods_per_year)/MortgageCalculator!$L$9,0)))),start_rate))</f>
        <v/>
      </c>
      <c r="D1076" s="51" t="str">
        <f t="shared" si="98"/>
        <v/>
      </c>
      <c r="E1076" s="51" t="str">
        <f t="shared" si="99"/>
        <v/>
      </c>
      <c r="F1076" s="51" t="str">
        <f t="shared" si="100"/>
        <v/>
      </c>
      <c r="G1076" s="51" t="str">
        <f t="shared" si="101"/>
        <v/>
      </c>
    </row>
    <row r="1077" spans="1:7" x14ac:dyDescent="0.2">
      <c r="A1077" s="48" t="str">
        <f t="shared" si="96"/>
        <v/>
      </c>
      <c r="B1077" s="49" t="str">
        <f t="shared" si="97"/>
        <v/>
      </c>
      <c r="C1077" s="50" t="str">
        <f>IF(A1077="","",IF(variable,IF(A1077&lt;MortgageCalculator!$L$6*periods_per_year,start_rate,IF(MortgageCalculator!$L$10&gt;=0,MIN(MortgageCalculator!$L$7,start_rate+MortgageCalculator!$L$10*ROUNDUP((A1077-MortgageCalculator!$L$6*periods_per_year)/MortgageCalculator!$L$9,0)),MAX(MortgageCalculator!$L$8,start_rate+MortgageCalculator!$L$10*ROUNDUP((A1077-MortgageCalculator!$L$6*periods_per_year)/MortgageCalculator!$L$9,0)))),start_rate))</f>
        <v/>
      </c>
      <c r="D1077" s="51" t="str">
        <f t="shared" si="98"/>
        <v/>
      </c>
      <c r="E1077" s="51" t="str">
        <f t="shared" si="99"/>
        <v/>
      </c>
      <c r="F1077" s="51" t="str">
        <f t="shared" si="100"/>
        <v/>
      </c>
      <c r="G1077" s="51" t="str">
        <f t="shared" si="101"/>
        <v/>
      </c>
    </row>
    <row r="1078" spans="1:7" x14ac:dyDescent="0.2">
      <c r="A1078" s="48" t="str">
        <f t="shared" si="96"/>
        <v/>
      </c>
      <c r="B1078" s="49" t="str">
        <f t="shared" si="97"/>
        <v/>
      </c>
      <c r="C1078" s="50" t="str">
        <f>IF(A1078="","",IF(variable,IF(A1078&lt;MortgageCalculator!$L$6*periods_per_year,start_rate,IF(MortgageCalculator!$L$10&gt;=0,MIN(MortgageCalculator!$L$7,start_rate+MortgageCalculator!$L$10*ROUNDUP((A1078-MortgageCalculator!$L$6*periods_per_year)/MortgageCalculator!$L$9,0)),MAX(MortgageCalculator!$L$8,start_rate+MortgageCalculator!$L$10*ROUNDUP((A1078-MortgageCalculator!$L$6*periods_per_year)/MortgageCalculator!$L$9,0)))),start_rate))</f>
        <v/>
      </c>
      <c r="D1078" s="51" t="str">
        <f t="shared" si="98"/>
        <v/>
      </c>
      <c r="E1078" s="51" t="str">
        <f t="shared" si="99"/>
        <v/>
      </c>
      <c r="F1078" s="51" t="str">
        <f t="shared" si="100"/>
        <v/>
      </c>
      <c r="G1078" s="51" t="str">
        <f t="shared" si="101"/>
        <v/>
      </c>
    </row>
    <row r="1079" spans="1:7" x14ac:dyDescent="0.2">
      <c r="A1079" s="48" t="str">
        <f t="shared" si="96"/>
        <v/>
      </c>
      <c r="B1079" s="49" t="str">
        <f t="shared" si="97"/>
        <v/>
      </c>
      <c r="C1079" s="50" t="str">
        <f>IF(A1079="","",IF(variable,IF(A1079&lt;MortgageCalculator!$L$6*periods_per_year,start_rate,IF(MortgageCalculator!$L$10&gt;=0,MIN(MortgageCalculator!$L$7,start_rate+MortgageCalculator!$L$10*ROUNDUP((A1079-MortgageCalculator!$L$6*periods_per_year)/MortgageCalculator!$L$9,0)),MAX(MortgageCalculator!$L$8,start_rate+MortgageCalculator!$L$10*ROUNDUP((A1079-MortgageCalculator!$L$6*periods_per_year)/MortgageCalculator!$L$9,0)))),start_rate))</f>
        <v/>
      </c>
      <c r="D1079" s="51" t="str">
        <f t="shared" si="98"/>
        <v/>
      </c>
      <c r="E1079" s="51" t="str">
        <f t="shared" si="99"/>
        <v/>
      </c>
      <c r="F1079" s="51" t="str">
        <f t="shared" si="100"/>
        <v/>
      </c>
      <c r="G1079" s="51" t="str">
        <f t="shared" si="101"/>
        <v/>
      </c>
    </row>
    <row r="1080" spans="1:7" x14ac:dyDescent="0.2">
      <c r="A1080" s="48" t="str">
        <f t="shared" si="96"/>
        <v/>
      </c>
      <c r="B1080" s="49" t="str">
        <f t="shared" si="97"/>
        <v/>
      </c>
      <c r="C1080" s="50" t="str">
        <f>IF(A1080="","",IF(variable,IF(A1080&lt;MortgageCalculator!$L$6*periods_per_year,start_rate,IF(MortgageCalculator!$L$10&gt;=0,MIN(MortgageCalculator!$L$7,start_rate+MortgageCalculator!$L$10*ROUNDUP((A1080-MortgageCalculator!$L$6*periods_per_year)/MortgageCalculator!$L$9,0)),MAX(MortgageCalculator!$L$8,start_rate+MortgageCalculator!$L$10*ROUNDUP((A1080-MortgageCalculator!$L$6*periods_per_year)/MortgageCalculator!$L$9,0)))),start_rate))</f>
        <v/>
      </c>
      <c r="D1080" s="51" t="str">
        <f t="shared" si="98"/>
        <v/>
      </c>
      <c r="E1080" s="51" t="str">
        <f t="shared" si="99"/>
        <v/>
      </c>
      <c r="F1080" s="51" t="str">
        <f t="shared" si="100"/>
        <v/>
      </c>
      <c r="G1080" s="51" t="str">
        <f t="shared" si="101"/>
        <v/>
      </c>
    </row>
    <row r="1081" spans="1:7" x14ac:dyDescent="0.2">
      <c r="A1081" s="48" t="str">
        <f t="shared" si="96"/>
        <v/>
      </c>
      <c r="B1081" s="49" t="str">
        <f t="shared" si="97"/>
        <v/>
      </c>
      <c r="C1081" s="50" t="str">
        <f>IF(A1081="","",IF(variable,IF(A1081&lt;MortgageCalculator!$L$6*periods_per_year,start_rate,IF(MortgageCalculator!$L$10&gt;=0,MIN(MortgageCalculator!$L$7,start_rate+MortgageCalculator!$L$10*ROUNDUP((A1081-MortgageCalculator!$L$6*periods_per_year)/MortgageCalculator!$L$9,0)),MAX(MortgageCalculator!$L$8,start_rate+MortgageCalculator!$L$10*ROUNDUP((A1081-MortgageCalculator!$L$6*periods_per_year)/MortgageCalculator!$L$9,0)))),start_rate))</f>
        <v/>
      </c>
      <c r="D1081" s="51" t="str">
        <f t="shared" si="98"/>
        <v/>
      </c>
      <c r="E1081" s="51" t="str">
        <f t="shared" si="99"/>
        <v/>
      </c>
      <c r="F1081" s="51" t="str">
        <f t="shared" si="100"/>
        <v/>
      </c>
      <c r="G1081" s="51" t="str">
        <f t="shared" si="101"/>
        <v/>
      </c>
    </row>
    <row r="1082" spans="1:7" x14ac:dyDescent="0.2">
      <c r="A1082" s="48" t="str">
        <f t="shared" si="96"/>
        <v/>
      </c>
      <c r="B1082" s="49" t="str">
        <f t="shared" si="97"/>
        <v/>
      </c>
      <c r="C1082" s="50" t="str">
        <f>IF(A1082="","",IF(variable,IF(A1082&lt;MortgageCalculator!$L$6*periods_per_year,start_rate,IF(MortgageCalculator!$L$10&gt;=0,MIN(MortgageCalculator!$L$7,start_rate+MortgageCalculator!$L$10*ROUNDUP((A1082-MortgageCalculator!$L$6*periods_per_year)/MortgageCalculator!$L$9,0)),MAX(MortgageCalculator!$L$8,start_rate+MortgageCalculator!$L$10*ROUNDUP((A1082-MortgageCalculator!$L$6*periods_per_year)/MortgageCalculator!$L$9,0)))),start_rate))</f>
        <v/>
      </c>
      <c r="D1082" s="51" t="str">
        <f t="shared" si="98"/>
        <v/>
      </c>
      <c r="E1082" s="51" t="str">
        <f t="shared" si="99"/>
        <v/>
      </c>
      <c r="F1082" s="51" t="str">
        <f t="shared" si="100"/>
        <v/>
      </c>
      <c r="G1082" s="51" t="str">
        <f t="shared" si="101"/>
        <v/>
      </c>
    </row>
    <row r="1083" spans="1:7" x14ac:dyDescent="0.2">
      <c r="A1083" s="48" t="str">
        <f t="shared" si="96"/>
        <v/>
      </c>
      <c r="B1083" s="49" t="str">
        <f t="shared" si="97"/>
        <v/>
      </c>
      <c r="C1083" s="50" t="str">
        <f>IF(A1083="","",IF(variable,IF(A1083&lt;MortgageCalculator!$L$6*periods_per_year,start_rate,IF(MortgageCalculator!$L$10&gt;=0,MIN(MortgageCalculator!$L$7,start_rate+MortgageCalculator!$L$10*ROUNDUP((A1083-MortgageCalculator!$L$6*periods_per_year)/MortgageCalculator!$L$9,0)),MAX(MortgageCalculator!$L$8,start_rate+MortgageCalculator!$L$10*ROUNDUP((A1083-MortgageCalculator!$L$6*periods_per_year)/MortgageCalculator!$L$9,0)))),start_rate))</f>
        <v/>
      </c>
      <c r="D1083" s="51" t="str">
        <f t="shared" si="98"/>
        <v/>
      </c>
      <c r="E1083" s="51" t="str">
        <f t="shared" si="99"/>
        <v/>
      </c>
      <c r="F1083" s="51" t="str">
        <f t="shared" si="100"/>
        <v/>
      </c>
      <c r="G1083" s="51" t="str">
        <f t="shared" si="101"/>
        <v/>
      </c>
    </row>
    <row r="1084" spans="1:7" x14ac:dyDescent="0.2">
      <c r="A1084" s="48" t="str">
        <f t="shared" si="96"/>
        <v/>
      </c>
      <c r="B1084" s="49" t="str">
        <f t="shared" si="97"/>
        <v/>
      </c>
      <c r="C1084" s="50" t="str">
        <f>IF(A1084="","",IF(variable,IF(A1084&lt;MortgageCalculator!$L$6*periods_per_year,start_rate,IF(MortgageCalculator!$L$10&gt;=0,MIN(MortgageCalculator!$L$7,start_rate+MortgageCalculator!$L$10*ROUNDUP((A1084-MortgageCalculator!$L$6*periods_per_year)/MortgageCalculator!$L$9,0)),MAX(MortgageCalculator!$L$8,start_rate+MortgageCalculator!$L$10*ROUNDUP((A1084-MortgageCalculator!$L$6*periods_per_year)/MortgageCalculator!$L$9,0)))),start_rate))</f>
        <v/>
      </c>
      <c r="D1084" s="51" t="str">
        <f t="shared" si="98"/>
        <v/>
      </c>
      <c r="E1084" s="51" t="str">
        <f t="shared" si="99"/>
        <v/>
      </c>
      <c r="F1084" s="51" t="str">
        <f t="shared" si="100"/>
        <v/>
      </c>
      <c r="G1084" s="51" t="str">
        <f t="shared" si="101"/>
        <v/>
      </c>
    </row>
    <row r="1085" spans="1:7" x14ac:dyDescent="0.2">
      <c r="A1085" s="48" t="str">
        <f t="shared" si="96"/>
        <v/>
      </c>
      <c r="B1085" s="49" t="str">
        <f t="shared" si="97"/>
        <v/>
      </c>
      <c r="C1085" s="50" t="str">
        <f>IF(A1085="","",IF(variable,IF(A1085&lt;MortgageCalculator!$L$6*periods_per_year,start_rate,IF(MortgageCalculator!$L$10&gt;=0,MIN(MortgageCalculator!$L$7,start_rate+MortgageCalculator!$L$10*ROUNDUP((A1085-MortgageCalculator!$L$6*periods_per_year)/MortgageCalculator!$L$9,0)),MAX(MortgageCalculator!$L$8,start_rate+MortgageCalculator!$L$10*ROUNDUP((A1085-MortgageCalculator!$L$6*periods_per_year)/MortgageCalculator!$L$9,0)))),start_rate))</f>
        <v/>
      </c>
      <c r="D1085" s="51" t="str">
        <f t="shared" si="98"/>
        <v/>
      </c>
      <c r="E1085" s="51" t="str">
        <f t="shared" si="99"/>
        <v/>
      </c>
      <c r="F1085" s="51" t="str">
        <f t="shared" si="100"/>
        <v/>
      </c>
      <c r="G1085" s="51" t="str">
        <f t="shared" si="101"/>
        <v/>
      </c>
    </row>
    <row r="1086" spans="1:7" x14ac:dyDescent="0.2">
      <c r="A1086" s="48" t="str">
        <f t="shared" si="96"/>
        <v/>
      </c>
      <c r="B1086" s="49" t="str">
        <f t="shared" si="97"/>
        <v/>
      </c>
      <c r="C1086" s="50" t="str">
        <f>IF(A1086="","",IF(variable,IF(A1086&lt;MortgageCalculator!$L$6*periods_per_year,start_rate,IF(MortgageCalculator!$L$10&gt;=0,MIN(MortgageCalculator!$L$7,start_rate+MortgageCalculator!$L$10*ROUNDUP((A1086-MortgageCalculator!$L$6*periods_per_year)/MortgageCalculator!$L$9,0)),MAX(MortgageCalculator!$L$8,start_rate+MortgageCalculator!$L$10*ROUNDUP((A1086-MortgageCalculator!$L$6*periods_per_year)/MortgageCalculator!$L$9,0)))),start_rate))</f>
        <v/>
      </c>
      <c r="D1086" s="51" t="str">
        <f t="shared" si="98"/>
        <v/>
      </c>
      <c r="E1086" s="51" t="str">
        <f t="shared" si="99"/>
        <v/>
      </c>
      <c r="F1086" s="51" t="str">
        <f t="shared" si="100"/>
        <v/>
      </c>
      <c r="G1086" s="51" t="str">
        <f t="shared" si="101"/>
        <v/>
      </c>
    </row>
    <row r="1087" spans="1:7" x14ac:dyDescent="0.2">
      <c r="A1087" s="48" t="str">
        <f t="shared" si="96"/>
        <v/>
      </c>
      <c r="B1087" s="49" t="str">
        <f t="shared" si="97"/>
        <v/>
      </c>
      <c r="C1087" s="50" t="str">
        <f>IF(A1087="","",IF(variable,IF(A1087&lt;MortgageCalculator!$L$6*periods_per_year,start_rate,IF(MortgageCalculator!$L$10&gt;=0,MIN(MortgageCalculator!$L$7,start_rate+MortgageCalculator!$L$10*ROUNDUP((A1087-MortgageCalculator!$L$6*periods_per_year)/MortgageCalculator!$L$9,0)),MAX(MortgageCalculator!$L$8,start_rate+MortgageCalculator!$L$10*ROUNDUP((A1087-MortgageCalculator!$L$6*periods_per_year)/MortgageCalculator!$L$9,0)))),start_rate))</f>
        <v/>
      </c>
      <c r="D1087" s="51" t="str">
        <f t="shared" si="98"/>
        <v/>
      </c>
      <c r="E1087" s="51" t="str">
        <f t="shared" si="99"/>
        <v/>
      </c>
      <c r="F1087" s="51" t="str">
        <f t="shared" si="100"/>
        <v/>
      </c>
      <c r="G1087" s="51" t="str">
        <f t="shared" si="101"/>
        <v/>
      </c>
    </row>
    <row r="1088" spans="1:7" x14ac:dyDescent="0.2">
      <c r="A1088" s="48" t="str">
        <f t="shared" si="96"/>
        <v/>
      </c>
      <c r="B1088" s="49" t="str">
        <f t="shared" si="97"/>
        <v/>
      </c>
      <c r="C1088" s="50" t="str">
        <f>IF(A1088="","",IF(variable,IF(A1088&lt;MortgageCalculator!$L$6*periods_per_year,start_rate,IF(MortgageCalculator!$L$10&gt;=0,MIN(MortgageCalculator!$L$7,start_rate+MortgageCalculator!$L$10*ROUNDUP((A1088-MortgageCalculator!$L$6*periods_per_year)/MortgageCalculator!$L$9,0)),MAX(MortgageCalculator!$L$8,start_rate+MortgageCalculator!$L$10*ROUNDUP((A1088-MortgageCalculator!$L$6*periods_per_year)/MortgageCalculator!$L$9,0)))),start_rate))</f>
        <v/>
      </c>
      <c r="D1088" s="51" t="str">
        <f t="shared" si="98"/>
        <v/>
      </c>
      <c r="E1088" s="51" t="str">
        <f t="shared" si="99"/>
        <v/>
      </c>
      <c r="F1088" s="51" t="str">
        <f t="shared" si="100"/>
        <v/>
      </c>
      <c r="G1088" s="51" t="str">
        <f t="shared" si="101"/>
        <v/>
      </c>
    </row>
    <row r="1089" spans="1:7" x14ac:dyDescent="0.2">
      <c r="A1089" s="48" t="str">
        <f t="shared" si="96"/>
        <v/>
      </c>
      <c r="B1089" s="49" t="str">
        <f t="shared" si="97"/>
        <v/>
      </c>
      <c r="C1089" s="50" t="str">
        <f>IF(A1089="","",IF(variable,IF(A1089&lt;MortgageCalculator!$L$6*periods_per_year,start_rate,IF(MortgageCalculator!$L$10&gt;=0,MIN(MortgageCalculator!$L$7,start_rate+MortgageCalculator!$L$10*ROUNDUP((A1089-MortgageCalculator!$L$6*periods_per_year)/MortgageCalculator!$L$9,0)),MAX(MortgageCalculator!$L$8,start_rate+MortgageCalculator!$L$10*ROUNDUP((A1089-MortgageCalculator!$L$6*periods_per_year)/MortgageCalculator!$L$9,0)))),start_rate))</f>
        <v/>
      </c>
      <c r="D1089" s="51" t="str">
        <f t="shared" si="98"/>
        <v/>
      </c>
      <c r="E1089" s="51" t="str">
        <f t="shared" si="99"/>
        <v/>
      </c>
      <c r="F1089" s="51" t="str">
        <f t="shared" si="100"/>
        <v/>
      </c>
      <c r="G1089" s="51" t="str">
        <f t="shared" si="101"/>
        <v/>
      </c>
    </row>
    <row r="1090" spans="1:7" x14ac:dyDescent="0.2">
      <c r="A1090" s="48" t="str">
        <f t="shared" si="96"/>
        <v/>
      </c>
      <c r="B1090" s="49" t="str">
        <f t="shared" si="97"/>
        <v/>
      </c>
      <c r="C1090" s="50" t="str">
        <f>IF(A1090="","",IF(variable,IF(A1090&lt;MortgageCalculator!$L$6*periods_per_year,start_rate,IF(MortgageCalculator!$L$10&gt;=0,MIN(MortgageCalculator!$L$7,start_rate+MortgageCalculator!$L$10*ROUNDUP((A1090-MortgageCalculator!$L$6*periods_per_year)/MortgageCalculator!$L$9,0)),MAX(MortgageCalculator!$L$8,start_rate+MortgageCalculator!$L$10*ROUNDUP((A1090-MortgageCalculator!$L$6*periods_per_year)/MortgageCalculator!$L$9,0)))),start_rate))</f>
        <v/>
      </c>
      <c r="D1090" s="51" t="str">
        <f t="shared" si="98"/>
        <v/>
      </c>
      <c r="E1090" s="51" t="str">
        <f t="shared" si="99"/>
        <v/>
      </c>
      <c r="F1090" s="51" t="str">
        <f t="shared" si="100"/>
        <v/>
      </c>
      <c r="G1090" s="51" t="str">
        <f t="shared" si="101"/>
        <v/>
      </c>
    </row>
    <row r="1091" spans="1:7" x14ac:dyDescent="0.2">
      <c r="A1091" s="48" t="str">
        <f t="shared" si="96"/>
        <v/>
      </c>
      <c r="B1091" s="49" t="str">
        <f t="shared" si="97"/>
        <v/>
      </c>
      <c r="C1091" s="50" t="str">
        <f>IF(A1091="","",IF(variable,IF(A1091&lt;MortgageCalculator!$L$6*periods_per_year,start_rate,IF(MortgageCalculator!$L$10&gt;=0,MIN(MortgageCalculator!$L$7,start_rate+MortgageCalculator!$L$10*ROUNDUP((A1091-MortgageCalculator!$L$6*periods_per_year)/MortgageCalculator!$L$9,0)),MAX(MortgageCalculator!$L$8,start_rate+MortgageCalculator!$L$10*ROUNDUP((A1091-MortgageCalculator!$L$6*periods_per_year)/MortgageCalculator!$L$9,0)))),start_rate))</f>
        <v/>
      </c>
      <c r="D1091" s="51" t="str">
        <f t="shared" si="98"/>
        <v/>
      </c>
      <c r="E1091" s="51" t="str">
        <f t="shared" si="99"/>
        <v/>
      </c>
      <c r="F1091" s="51" t="str">
        <f t="shared" si="100"/>
        <v/>
      </c>
      <c r="G1091" s="51" t="str">
        <f t="shared" si="101"/>
        <v/>
      </c>
    </row>
    <row r="1092" spans="1:7" x14ac:dyDescent="0.2">
      <c r="A1092" s="48" t="str">
        <f t="shared" ref="A1092:A1155" si="102">IF(G1091="","",IF(OR(A1091&gt;=nper,ROUND(G1091,2)&lt;=0),"",A1091+1))</f>
        <v/>
      </c>
      <c r="B1092" s="49" t="str">
        <f t="shared" ref="B1092:B1155" si="103">IF(A1092="","",IF(OR(periods_per_year=26,periods_per_year=52),IF(periods_per_year=26,IF(A1092=1,fpdate,B1091+14),IF(periods_per_year=52,IF(A1092=1,fpdate,B1091+7),"n/a")),IF(periods_per_year=24,DATE(YEAR(fpdate),MONTH(fpdate)+(A1092-1)/2+IF(AND(DAY(fpdate)&gt;=15,MOD(A1092,2)=0),1,0),IF(MOD(A1092,2)=0,IF(DAY(fpdate)&gt;=15,DAY(fpdate)-14,DAY(fpdate)+14),DAY(fpdate))),IF(DAY(DATE(YEAR(fpdate),MONTH(fpdate)+A1092-1,DAY(fpdate)))&lt;&gt;DAY(fpdate),DATE(YEAR(fpdate),MONTH(fpdate)+A1092,0),DATE(YEAR(fpdate),MONTH(fpdate)+A1092-1,DAY(fpdate))))))</f>
        <v/>
      </c>
      <c r="C1092" s="50" t="str">
        <f>IF(A1092="","",IF(variable,IF(A1092&lt;MortgageCalculator!$L$6*periods_per_year,start_rate,IF(MortgageCalculator!$L$10&gt;=0,MIN(MortgageCalculator!$L$7,start_rate+MortgageCalculator!$L$10*ROUNDUP((A1092-MortgageCalculator!$L$6*periods_per_year)/MortgageCalculator!$L$9,0)),MAX(MortgageCalculator!$L$8,start_rate+MortgageCalculator!$L$10*ROUNDUP((A1092-MortgageCalculator!$L$6*periods_per_year)/MortgageCalculator!$L$9,0)))),start_rate))</f>
        <v/>
      </c>
      <c r="D1092" s="51" t="str">
        <f t="shared" ref="D1092:D1155" si="104">IF(A1092="","",ROUND((((1+C1092/CP)^(CP/periods_per_year))-1)*G1091,2))</f>
        <v/>
      </c>
      <c r="E1092" s="51" t="str">
        <f t="shared" ref="E1092:E1155" si="105">IF(A1092="","",IF(A1092=nper,G1091+D1092,MIN(G1091+D1092,IF(C1092=C1091,E1091,ROUND(-PMT(((1+C1092/CP)^(CP/periods_per_year))-1,nper-A1092+1,G1091),2)))))</f>
        <v/>
      </c>
      <c r="F1092" s="51" t="str">
        <f t="shared" ref="F1092:F1155" si="106">IF(A1092="","",E1092-D1092)</f>
        <v/>
      </c>
      <c r="G1092" s="51" t="str">
        <f t="shared" ref="G1092:G1155" si="107">IF(A1092="","",G1091-F1092)</f>
        <v/>
      </c>
    </row>
    <row r="1093" spans="1:7" x14ac:dyDescent="0.2">
      <c r="A1093" s="48" t="str">
        <f t="shared" si="102"/>
        <v/>
      </c>
      <c r="B1093" s="49" t="str">
        <f t="shared" si="103"/>
        <v/>
      </c>
      <c r="C1093" s="50" t="str">
        <f>IF(A1093="","",IF(variable,IF(A1093&lt;MortgageCalculator!$L$6*periods_per_year,start_rate,IF(MortgageCalculator!$L$10&gt;=0,MIN(MortgageCalculator!$L$7,start_rate+MortgageCalculator!$L$10*ROUNDUP((A1093-MortgageCalculator!$L$6*periods_per_year)/MortgageCalculator!$L$9,0)),MAX(MortgageCalculator!$L$8,start_rate+MortgageCalculator!$L$10*ROUNDUP((A1093-MortgageCalculator!$L$6*periods_per_year)/MortgageCalculator!$L$9,0)))),start_rate))</f>
        <v/>
      </c>
      <c r="D1093" s="51" t="str">
        <f t="shared" si="104"/>
        <v/>
      </c>
      <c r="E1093" s="51" t="str">
        <f t="shared" si="105"/>
        <v/>
      </c>
      <c r="F1093" s="51" t="str">
        <f t="shared" si="106"/>
        <v/>
      </c>
      <c r="G1093" s="51" t="str">
        <f t="shared" si="107"/>
        <v/>
      </c>
    </row>
    <row r="1094" spans="1:7" x14ac:dyDescent="0.2">
      <c r="A1094" s="48" t="str">
        <f t="shared" si="102"/>
        <v/>
      </c>
      <c r="B1094" s="49" t="str">
        <f t="shared" si="103"/>
        <v/>
      </c>
      <c r="C1094" s="50" t="str">
        <f>IF(A1094="","",IF(variable,IF(A1094&lt;MortgageCalculator!$L$6*periods_per_year,start_rate,IF(MortgageCalculator!$L$10&gt;=0,MIN(MortgageCalculator!$L$7,start_rate+MortgageCalculator!$L$10*ROUNDUP((A1094-MortgageCalculator!$L$6*periods_per_year)/MortgageCalculator!$L$9,0)),MAX(MortgageCalculator!$L$8,start_rate+MortgageCalculator!$L$10*ROUNDUP((A1094-MortgageCalculator!$L$6*periods_per_year)/MortgageCalculator!$L$9,0)))),start_rate))</f>
        <v/>
      </c>
      <c r="D1094" s="51" t="str">
        <f t="shared" si="104"/>
        <v/>
      </c>
      <c r="E1094" s="51" t="str">
        <f t="shared" si="105"/>
        <v/>
      </c>
      <c r="F1094" s="51" t="str">
        <f t="shared" si="106"/>
        <v/>
      </c>
      <c r="G1094" s="51" t="str">
        <f t="shared" si="107"/>
        <v/>
      </c>
    </row>
    <row r="1095" spans="1:7" x14ac:dyDescent="0.2">
      <c r="A1095" s="48" t="str">
        <f t="shared" si="102"/>
        <v/>
      </c>
      <c r="B1095" s="49" t="str">
        <f t="shared" si="103"/>
        <v/>
      </c>
      <c r="C1095" s="50" t="str">
        <f>IF(A1095="","",IF(variable,IF(A1095&lt;MortgageCalculator!$L$6*periods_per_year,start_rate,IF(MortgageCalculator!$L$10&gt;=0,MIN(MortgageCalculator!$L$7,start_rate+MortgageCalculator!$L$10*ROUNDUP((A1095-MortgageCalculator!$L$6*periods_per_year)/MortgageCalculator!$L$9,0)),MAX(MortgageCalculator!$L$8,start_rate+MortgageCalculator!$L$10*ROUNDUP((A1095-MortgageCalculator!$L$6*periods_per_year)/MortgageCalculator!$L$9,0)))),start_rate))</f>
        <v/>
      </c>
      <c r="D1095" s="51" t="str">
        <f t="shared" si="104"/>
        <v/>
      </c>
      <c r="E1095" s="51" t="str">
        <f t="shared" si="105"/>
        <v/>
      </c>
      <c r="F1095" s="51" t="str">
        <f t="shared" si="106"/>
        <v/>
      </c>
      <c r="G1095" s="51" t="str">
        <f t="shared" si="107"/>
        <v/>
      </c>
    </row>
    <row r="1096" spans="1:7" x14ac:dyDescent="0.2">
      <c r="A1096" s="48" t="str">
        <f t="shared" si="102"/>
        <v/>
      </c>
      <c r="B1096" s="49" t="str">
        <f t="shared" si="103"/>
        <v/>
      </c>
      <c r="C1096" s="50" t="str">
        <f>IF(A1096="","",IF(variable,IF(A1096&lt;MortgageCalculator!$L$6*periods_per_year,start_rate,IF(MortgageCalculator!$L$10&gt;=0,MIN(MortgageCalculator!$L$7,start_rate+MortgageCalculator!$L$10*ROUNDUP((A1096-MortgageCalculator!$L$6*periods_per_year)/MortgageCalculator!$L$9,0)),MAX(MortgageCalculator!$L$8,start_rate+MortgageCalculator!$L$10*ROUNDUP((A1096-MortgageCalculator!$L$6*periods_per_year)/MortgageCalculator!$L$9,0)))),start_rate))</f>
        <v/>
      </c>
      <c r="D1096" s="51" t="str">
        <f t="shared" si="104"/>
        <v/>
      </c>
      <c r="E1096" s="51" t="str">
        <f t="shared" si="105"/>
        <v/>
      </c>
      <c r="F1096" s="51" t="str">
        <f t="shared" si="106"/>
        <v/>
      </c>
      <c r="G1096" s="51" t="str">
        <f t="shared" si="107"/>
        <v/>
      </c>
    </row>
    <row r="1097" spans="1:7" x14ac:dyDescent="0.2">
      <c r="A1097" s="48" t="str">
        <f t="shared" si="102"/>
        <v/>
      </c>
      <c r="B1097" s="49" t="str">
        <f t="shared" si="103"/>
        <v/>
      </c>
      <c r="C1097" s="50" t="str">
        <f>IF(A1097="","",IF(variable,IF(A1097&lt;MortgageCalculator!$L$6*periods_per_year,start_rate,IF(MortgageCalculator!$L$10&gt;=0,MIN(MortgageCalculator!$L$7,start_rate+MortgageCalculator!$L$10*ROUNDUP((A1097-MortgageCalculator!$L$6*periods_per_year)/MortgageCalculator!$L$9,0)),MAX(MortgageCalculator!$L$8,start_rate+MortgageCalculator!$L$10*ROUNDUP((A1097-MortgageCalculator!$L$6*periods_per_year)/MortgageCalculator!$L$9,0)))),start_rate))</f>
        <v/>
      </c>
      <c r="D1097" s="51" t="str">
        <f t="shared" si="104"/>
        <v/>
      </c>
      <c r="E1097" s="51" t="str">
        <f t="shared" si="105"/>
        <v/>
      </c>
      <c r="F1097" s="51" t="str">
        <f t="shared" si="106"/>
        <v/>
      </c>
      <c r="G1097" s="51" t="str">
        <f t="shared" si="107"/>
        <v/>
      </c>
    </row>
    <row r="1098" spans="1:7" x14ac:dyDescent="0.2">
      <c r="A1098" s="48" t="str">
        <f t="shared" si="102"/>
        <v/>
      </c>
      <c r="B1098" s="49" t="str">
        <f t="shared" si="103"/>
        <v/>
      </c>
      <c r="C1098" s="50" t="str">
        <f>IF(A1098="","",IF(variable,IF(A1098&lt;MortgageCalculator!$L$6*periods_per_year,start_rate,IF(MortgageCalculator!$L$10&gt;=0,MIN(MortgageCalculator!$L$7,start_rate+MortgageCalculator!$L$10*ROUNDUP((A1098-MortgageCalculator!$L$6*periods_per_year)/MortgageCalculator!$L$9,0)),MAX(MortgageCalculator!$L$8,start_rate+MortgageCalculator!$L$10*ROUNDUP((A1098-MortgageCalculator!$L$6*periods_per_year)/MortgageCalculator!$L$9,0)))),start_rate))</f>
        <v/>
      </c>
      <c r="D1098" s="51" t="str">
        <f t="shared" si="104"/>
        <v/>
      </c>
      <c r="E1098" s="51" t="str">
        <f t="shared" si="105"/>
        <v/>
      </c>
      <c r="F1098" s="51" t="str">
        <f t="shared" si="106"/>
        <v/>
      </c>
      <c r="G1098" s="51" t="str">
        <f t="shared" si="107"/>
        <v/>
      </c>
    </row>
    <row r="1099" spans="1:7" x14ac:dyDescent="0.2">
      <c r="A1099" s="48" t="str">
        <f t="shared" si="102"/>
        <v/>
      </c>
      <c r="B1099" s="49" t="str">
        <f t="shared" si="103"/>
        <v/>
      </c>
      <c r="C1099" s="50" t="str">
        <f>IF(A1099="","",IF(variable,IF(A1099&lt;MortgageCalculator!$L$6*periods_per_year,start_rate,IF(MortgageCalculator!$L$10&gt;=0,MIN(MortgageCalculator!$L$7,start_rate+MortgageCalculator!$L$10*ROUNDUP((A1099-MortgageCalculator!$L$6*periods_per_year)/MortgageCalculator!$L$9,0)),MAX(MortgageCalculator!$L$8,start_rate+MortgageCalculator!$L$10*ROUNDUP((A1099-MortgageCalculator!$L$6*periods_per_year)/MortgageCalculator!$L$9,0)))),start_rate))</f>
        <v/>
      </c>
      <c r="D1099" s="51" t="str">
        <f t="shared" si="104"/>
        <v/>
      </c>
      <c r="E1099" s="51" t="str">
        <f t="shared" si="105"/>
        <v/>
      </c>
      <c r="F1099" s="51" t="str">
        <f t="shared" si="106"/>
        <v/>
      </c>
      <c r="G1099" s="51" t="str">
        <f t="shared" si="107"/>
        <v/>
      </c>
    </row>
    <row r="1100" spans="1:7" x14ac:dyDescent="0.2">
      <c r="A1100" s="48" t="str">
        <f t="shared" si="102"/>
        <v/>
      </c>
      <c r="B1100" s="49" t="str">
        <f t="shared" si="103"/>
        <v/>
      </c>
      <c r="C1100" s="50" t="str">
        <f>IF(A1100="","",IF(variable,IF(A1100&lt;MortgageCalculator!$L$6*periods_per_year,start_rate,IF(MortgageCalculator!$L$10&gt;=0,MIN(MortgageCalculator!$L$7,start_rate+MortgageCalculator!$L$10*ROUNDUP((A1100-MortgageCalculator!$L$6*periods_per_year)/MortgageCalculator!$L$9,0)),MAX(MortgageCalculator!$L$8,start_rate+MortgageCalculator!$L$10*ROUNDUP((A1100-MortgageCalculator!$L$6*periods_per_year)/MortgageCalculator!$L$9,0)))),start_rate))</f>
        <v/>
      </c>
      <c r="D1100" s="51" t="str">
        <f t="shared" si="104"/>
        <v/>
      </c>
      <c r="E1100" s="51" t="str">
        <f t="shared" si="105"/>
        <v/>
      </c>
      <c r="F1100" s="51" t="str">
        <f t="shared" si="106"/>
        <v/>
      </c>
      <c r="G1100" s="51" t="str">
        <f t="shared" si="107"/>
        <v/>
      </c>
    </row>
    <row r="1101" spans="1:7" x14ac:dyDescent="0.2">
      <c r="A1101" s="48" t="str">
        <f t="shared" si="102"/>
        <v/>
      </c>
      <c r="B1101" s="49" t="str">
        <f t="shared" si="103"/>
        <v/>
      </c>
      <c r="C1101" s="50" t="str">
        <f>IF(A1101="","",IF(variable,IF(A1101&lt;MortgageCalculator!$L$6*periods_per_year,start_rate,IF(MortgageCalculator!$L$10&gt;=0,MIN(MortgageCalculator!$L$7,start_rate+MortgageCalculator!$L$10*ROUNDUP((A1101-MortgageCalculator!$L$6*periods_per_year)/MortgageCalculator!$L$9,0)),MAX(MortgageCalculator!$L$8,start_rate+MortgageCalculator!$L$10*ROUNDUP((A1101-MortgageCalculator!$L$6*periods_per_year)/MortgageCalculator!$L$9,0)))),start_rate))</f>
        <v/>
      </c>
      <c r="D1101" s="51" t="str">
        <f t="shared" si="104"/>
        <v/>
      </c>
      <c r="E1101" s="51" t="str">
        <f t="shared" si="105"/>
        <v/>
      </c>
      <c r="F1101" s="51" t="str">
        <f t="shared" si="106"/>
        <v/>
      </c>
      <c r="G1101" s="51" t="str">
        <f t="shared" si="107"/>
        <v/>
      </c>
    </row>
    <row r="1102" spans="1:7" x14ac:dyDescent="0.2">
      <c r="A1102" s="48" t="str">
        <f t="shared" si="102"/>
        <v/>
      </c>
      <c r="B1102" s="49" t="str">
        <f t="shared" si="103"/>
        <v/>
      </c>
      <c r="C1102" s="50" t="str">
        <f>IF(A1102="","",IF(variable,IF(A1102&lt;MortgageCalculator!$L$6*periods_per_year,start_rate,IF(MortgageCalculator!$L$10&gt;=0,MIN(MortgageCalculator!$L$7,start_rate+MortgageCalculator!$L$10*ROUNDUP((A1102-MortgageCalculator!$L$6*periods_per_year)/MortgageCalculator!$L$9,0)),MAX(MortgageCalculator!$L$8,start_rate+MortgageCalculator!$L$10*ROUNDUP((A1102-MortgageCalculator!$L$6*periods_per_year)/MortgageCalculator!$L$9,0)))),start_rate))</f>
        <v/>
      </c>
      <c r="D1102" s="51" t="str">
        <f t="shared" si="104"/>
        <v/>
      </c>
      <c r="E1102" s="51" t="str">
        <f t="shared" si="105"/>
        <v/>
      </c>
      <c r="F1102" s="51" t="str">
        <f t="shared" si="106"/>
        <v/>
      </c>
      <c r="G1102" s="51" t="str">
        <f t="shared" si="107"/>
        <v/>
      </c>
    </row>
    <row r="1103" spans="1:7" x14ac:dyDescent="0.2">
      <c r="A1103" s="48" t="str">
        <f t="shared" si="102"/>
        <v/>
      </c>
      <c r="B1103" s="49" t="str">
        <f t="shared" si="103"/>
        <v/>
      </c>
      <c r="C1103" s="50" t="str">
        <f>IF(A1103="","",IF(variable,IF(A1103&lt;MortgageCalculator!$L$6*periods_per_year,start_rate,IF(MortgageCalculator!$L$10&gt;=0,MIN(MortgageCalculator!$L$7,start_rate+MortgageCalculator!$L$10*ROUNDUP((A1103-MortgageCalculator!$L$6*periods_per_year)/MortgageCalculator!$L$9,0)),MAX(MortgageCalculator!$L$8,start_rate+MortgageCalculator!$L$10*ROUNDUP((A1103-MortgageCalculator!$L$6*periods_per_year)/MortgageCalculator!$L$9,0)))),start_rate))</f>
        <v/>
      </c>
      <c r="D1103" s="51" t="str">
        <f t="shared" si="104"/>
        <v/>
      </c>
      <c r="E1103" s="51" t="str">
        <f t="shared" si="105"/>
        <v/>
      </c>
      <c r="F1103" s="51" t="str">
        <f t="shared" si="106"/>
        <v/>
      </c>
      <c r="G1103" s="51" t="str">
        <f t="shared" si="107"/>
        <v/>
      </c>
    </row>
    <row r="1104" spans="1:7" x14ac:dyDescent="0.2">
      <c r="A1104" s="48" t="str">
        <f t="shared" si="102"/>
        <v/>
      </c>
      <c r="B1104" s="49" t="str">
        <f t="shared" si="103"/>
        <v/>
      </c>
      <c r="C1104" s="50" t="str">
        <f>IF(A1104="","",IF(variable,IF(A1104&lt;MortgageCalculator!$L$6*periods_per_year,start_rate,IF(MortgageCalculator!$L$10&gt;=0,MIN(MortgageCalculator!$L$7,start_rate+MortgageCalculator!$L$10*ROUNDUP((A1104-MortgageCalculator!$L$6*periods_per_year)/MortgageCalculator!$L$9,0)),MAX(MortgageCalculator!$L$8,start_rate+MortgageCalculator!$L$10*ROUNDUP((A1104-MortgageCalculator!$L$6*periods_per_year)/MortgageCalculator!$L$9,0)))),start_rate))</f>
        <v/>
      </c>
      <c r="D1104" s="51" t="str">
        <f t="shared" si="104"/>
        <v/>
      </c>
      <c r="E1104" s="51" t="str">
        <f t="shared" si="105"/>
        <v/>
      </c>
      <c r="F1104" s="51" t="str">
        <f t="shared" si="106"/>
        <v/>
      </c>
      <c r="G1104" s="51" t="str">
        <f t="shared" si="107"/>
        <v/>
      </c>
    </row>
    <row r="1105" spans="1:7" x14ac:dyDescent="0.2">
      <c r="A1105" s="48" t="str">
        <f t="shared" si="102"/>
        <v/>
      </c>
      <c r="B1105" s="49" t="str">
        <f t="shared" si="103"/>
        <v/>
      </c>
      <c r="C1105" s="50" t="str">
        <f>IF(A1105="","",IF(variable,IF(A1105&lt;MortgageCalculator!$L$6*periods_per_year,start_rate,IF(MortgageCalculator!$L$10&gt;=0,MIN(MortgageCalculator!$L$7,start_rate+MortgageCalculator!$L$10*ROUNDUP((A1105-MortgageCalculator!$L$6*periods_per_year)/MortgageCalculator!$L$9,0)),MAX(MortgageCalculator!$L$8,start_rate+MortgageCalculator!$L$10*ROUNDUP((A1105-MortgageCalculator!$L$6*periods_per_year)/MortgageCalculator!$L$9,0)))),start_rate))</f>
        <v/>
      </c>
      <c r="D1105" s="51" t="str">
        <f t="shared" si="104"/>
        <v/>
      </c>
      <c r="E1105" s="51" t="str">
        <f t="shared" si="105"/>
        <v/>
      </c>
      <c r="F1105" s="51" t="str">
        <f t="shared" si="106"/>
        <v/>
      </c>
      <c r="G1105" s="51" t="str">
        <f t="shared" si="107"/>
        <v/>
      </c>
    </row>
    <row r="1106" spans="1:7" x14ac:dyDescent="0.2">
      <c r="A1106" s="48" t="str">
        <f t="shared" si="102"/>
        <v/>
      </c>
      <c r="B1106" s="49" t="str">
        <f t="shared" si="103"/>
        <v/>
      </c>
      <c r="C1106" s="50" t="str">
        <f>IF(A1106="","",IF(variable,IF(A1106&lt;MortgageCalculator!$L$6*periods_per_year,start_rate,IF(MortgageCalculator!$L$10&gt;=0,MIN(MortgageCalculator!$L$7,start_rate+MortgageCalculator!$L$10*ROUNDUP((A1106-MortgageCalculator!$L$6*periods_per_year)/MortgageCalculator!$L$9,0)),MAX(MortgageCalculator!$L$8,start_rate+MortgageCalculator!$L$10*ROUNDUP((A1106-MortgageCalculator!$L$6*periods_per_year)/MortgageCalculator!$L$9,0)))),start_rate))</f>
        <v/>
      </c>
      <c r="D1106" s="51" t="str">
        <f t="shared" si="104"/>
        <v/>
      </c>
      <c r="E1106" s="51" t="str">
        <f t="shared" si="105"/>
        <v/>
      </c>
      <c r="F1106" s="51" t="str">
        <f t="shared" si="106"/>
        <v/>
      </c>
      <c r="G1106" s="51" t="str">
        <f t="shared" si="107"/>
        <v/>
      </c>
    </row>
    <row r="1107" spans="1:7" x14ac:dyDescent="0.2">
      <c r="A1107" s="48" t="str">
        <f t="shared" si="102"/>
        <v/>
      </c>
      <c r="B1107" s="49" t="str">
        <f t="shared" si="103"/>
        <v/>
      </c>
      <c r="C1107" s="50" t="str">
        <f>IF(A1107="","",IF(variable,IF(A1107&lt;MortgageCalculator!$L$6*periods_per_year,start_rate,IF(MortgageCalculator!$L$10&gt;=0,MIN(MortgageCalculator!$L$7,start_rate+MortgageCalculator!$L$10*ROUNDUP((A1107-MortgageCalculator!$L$6*periods_per_year)/MortgageCalculator!$L$9,0)),MAX(MortgageCalculator!$L$8,start_rate+MortgageCalculator!$L$10*ROUNDUP((A1107-MortgageCalculator!$L$6*periods_per_year)/MortgageCalculator!$L$9,0)))),start_rate))</f>
        <v/>
      </c>
      <c r="D1107" s="51" t="str">
        <f t="shared" si="104"/>
        <v/>
      </c>
      <c r="E1107" s="51" t="str">
        <f t="shared" si="105"/>
        <v/>
      </c>
      <c r="F1107" s="51" t="str">
        <f t="shared" si="106"/>
        <v/>
      </c>
      <c r="G1107" s="51" t="str">
        <f t="shared" si="107"/>
        <v/>
      </c>
    </row>
    <row r="1108" spans="1:7" x14ac:dyDescent="0.2">
      <c r="A1108" s="48" t="str">
        <f t="shared" si="102"/>
        <v/>
      </c>
      <c r="B1108" s="49" t="str">
        <f t="shared" si="103"/>
        <v/>
      </c>
      <c r="C1108" s="50" t="str">
        <f>IF(A1108="","",IF(variable,IF(A1108&lt;MortgageCalculator!$L$6*periods_per_year,start_rate,IF(MortgageCalculator!$L$10&gt;=0,MIN(MortgageCalculator!$L$7,start_rate+MortgageCalculator!$L$10*ROUNDUP((A1108-MortgageCalculator!$L$6*periods_per_year)/MortgageCalculator!$L$9,0)),MAX(MortgageCalculator!$L$8,start_rate+MortgageCalculator!$L$10*ROUNDUP((A1108-MortgageCalculator!$L$6*periods_per_year)/MortgageCalculator!$L$9,0)))),start_rate))</f>
        <v/>
      </c>
      <c r="D1108" s="51" t="str">
        <f t="shared" si="104"/>
        <v/>
      </c>
      <c r="E1108" s="51" t="str">
        <f t="shared" si="105"/>
        <v/>
      </c>
      <c r="F1108" s="51" t="str">
        <f t="shared" si="106"/>
        <v/>
      </c>
      <c r="G1108" s="51" t="str">
        <f t="shared" si="107"/>
        <v/>
      </c>
    </row>
    <row r="1109" spans="1:7" x14ac:dyDescent="0.2">
      <c r="A1109" s="48" t="str">
        <f t="shared" si="102"/>
        <v/>
      </c>
      <c r="B1109" s="49" t="str">
        <f t="shared" si="103"/>
        <v/>
      </c>
      <c r="C1109" s="50" t="str">
        <f>IF(A1109="","",IF(variable,IF(A1109&lt;MortgageCalculator!$L$6*periods_per_year,start_rate,IF(MortgageCalculator!$L$10&gt;=0,MIN(MortgageCalculator!$L$7,start_rate+MortgageCalculator!$L$10*ROUNDUP((A1109-MortgageCalculator!$L$6*periods_per_year)/MortgageCalculator!$L$9,0)),MAX(MortgageCalculator!$L$8,start_rate+MortgageCalculator!$L$10*ROUNDUP((A1109-MortgageCalculator!$L$6*periods_per_year)/MortgageCalculator!$L$9,0)))),start_rate))</f>
        <v/>
      </c>
      <c r="D1109" s="51" t="str">
        <f t="shared" si="104"/>
        <v/>
      </c>
      <c r="E1109" s="51" t="str">
        <f t="shared" si="105"/>
        <v/>
      </c>
      <c r="F1109" s="51" t="str">
        <f t="shared" si="106"/>
        <v/>
      </c>
      <c r="G1109" s="51" t="str">
        <f t="shared" si="107"/>
        <v/>
      </c>
    </row>
    <row r="1110" spans="1:7" x14ac:dyDescent="0.2">
      <c r="A1110" s="48" t="str">
        <f t="shared" si="102"/>
        <v/>
      </c>
      <c r="B1110" s="49" t="str">
        <f t="shared" si="103"/>
        <v/>
      </c>
      <c r="C1110" s="50" t="str">
        <f>IF(A1110="","",IF(variable,IF(A1110&lt;MortgageCalculator!$L$6*periods_per_year,start_rate,IF(MortgageCalculator!$L$10&gt;=0,MIN(MortgageCalculator!$L$7,start_rate+MortgageCalculator!$L$10*ROUNDUP((A1110-MortgageCalculator!$L$6*periods_per_year)/MortgageCalculator!$L$9,0)),MAX(MortgageCalculator!$L$8,start_rate+MortgageCalculator!$L$10*ROUNDUP((A1110-MortgageCalculator!$L$6*periods_per_year)/MortgageCalculator!$L$9,0)))),start_rate))</f>
        <v/>
      </c>
      <c r="D1110" s="51" t="str">
        <f t="shared" si="104"/>
        <v/>
      </c>
      <c r="E1110" s="51" t="str">
        <f t="shared" si="105"/>
        <v/>
      </c>
      <c r="F1110" s="51" t="str">
        <f t="shared" si="106"/>
        <v/>
      </c>
      <c r="G1110" s="51" t="str">
        <f t="shared" si="107"/>
        <v/>
      </c>
    </row>
    <row r="1111" spans="1:7" x14ac:dyDescent="0.2">
      <c r="A1111" s="48" t="str">
        <f t="shared" si="102"/>
        <v/>
      </c>
      <c r="B1111" s="49" t="str">
        <f t="shared" si="103"/>
        <v/>
      </c>
      <c r="C1111" s="50" t="str">
        <f>IF(A1111="","",IF(variable,IF(A1111&lt;MortgageCalculator!$L$6*periods_per_year,start_rate,IF(MortgageCalculator!$L$10&gt;=0,MIN(MortgageCalculator!$L$7,start_rate+MortgageCalculator!$L$10*ROUNDUP((A1111-MortgageCalculator!$L$6*periods_per_year)/MortgageCalculator!$L$9,0)),MAX(MortgageCalculator!$L$8,start_rate+MortgageCalculator!$L$10*ROUNDUP((A1111-MortgageCalculator!$L$6*periods_per_year)/MortgageCalculator!$L$9,0)))),start_rate))</f>
        <v/>
      </c>
      <c r="D1111" s="51" t="str">
        <f t="shared" si="104"/>
        <v/>
      </c>
      <c r="E1111" s="51" t="str">
        <f t="shared" si="105"/>
        <v/>
      </c>
      <c r="F1111" s="51" t="str">
        <f t="shared" si="106"/>
        <v/>
      </c>
      <c r="G1111" s="51" t="str">
        <f t="shared" si="107"/>
        <v/>
      </c>
    </row>
    <row r="1112" spans="1:7" x14ac:dyDescent="0.2">
      <c r="A1112" s="48" t="str">
        <f t="shared" si="102"/>
        <v/>
      </c>
      <c r="B1112" s="49" t="str">
        <f t="shared" si="103"/>
        <v/>
      </c>
      <c r="C1112" s="50" t="str">
        <f>IF(A1112="","",IF(variable,IF(A1112&lt;MortgageCalculator!$L$6*periods_per_year,start_rate,IF(MortgageCalculator!$L$10&gt;=0,MIN(MortgageCalculator!$L$7,start_rate+MortgageCalculator!$L$10*ROUNDUP((A1112-MortgageCalculator!$L$6*periods_per_year)/MortgageCalculator!$L$9,0)),MAX(MortgageCalculator!$L$8,start_rate+MortgageCalculator!$L$10*ROUNDUP((A1112-MortgageCalculator!$L$6*periods_per_year)/MortgageCalculator!$L$9,0)))),start_rate))</f>
        <v/>
      </c>
      <c r="D1112" s="51" t="str">
        <f t="shared" si="104"/>
        <v/>
      </c>
      <c r="E1112" s="51" t="str">
        <f t="shared" si="105"/>
        <v/>
      </c>
      <c r="F1112" s="51" t="str">
        <f t="shared" si="106"/>
        <v/>
      </c>
      <c r="G1112" s="51" t="str">
        <f t="shared" si="107"/>
        <v/>
      </c>
    </row>
    <row r="1113" spans="1:7" x14ac:dyDescent="0.2">
      <c r="A1113" s="48" t="str">
        <f t="shared" si="102"/>
        <v/>
      </c>
      <c r="B1113" s="49" t="str">
        <f t="shared" si="103"/>
        <v/>
      </c>
      <c r="C1113" s="50" t="str">
        <f>IF(A1113="","",IF(variable,IF(A1113&lt;MortgageCalculator!$L$6*periods_per_year,start_rate,IF(MortgageCalculator!$L$10&gt;=0,MIN(MortgageCalculator!$L$7,start_rate+MortgageCalculator!$L$10*ROUNDUP((A1113-MortgageCalculator!$L$6*periods_per_year)/MortgageCalculator!$L$9,0)),MAX(MortgageCalculator!$L$8,start_rate+MortgageCalculator!$L$10*ROUNDUP((A1113-MortgageCalculator!$L$6*periods_per_year)/MortgageCalculator!$L$9,0)))),start_rate))</f>
        <v/>
      </c>
      <c r="D1113" s="51" t="str">
        <f t="shared" si="104"/>
        <v/>
      </c>
      <c r="E1113" s="51" t="str">
        <f t="shared" si="105"/>
        <v/>
      </c>
      <c r="F1113" s="51" t="str">
        <f t="shared" si="106"/>
        <v/>
      </c>
      <c r="G1113" s="51" t="str">
        <f t="shared" si="107"/>
        <v/>
      </c>
    </row>
    <row r="1114" spans="1:7" x14ac:dyDescent="0.2">
      <c r="A1114" s="48" t="str">
        <f t="shared" si="102"/>
        <v/>
      </c>
      <c r="B1114" s="49" t="str">
        <f t="shared" si="103"/>
        <v/>
      </c>
      <c r="C1114" s="50" t="str">
        <f>IF(A1114="","",IF(variable,IF(A1114&lt;MortgageCalculator!$L$6*periods_per_year,start_rate,IF(MortgageCalculator!$L$10&gt;=0,MIN(MortgageCalculator!$L$7,start_rate+MortgageCalculator!$L$10*ROUNDUP((A1114-MortgageCalculator!$L$6*periods_per_year)/MortgageCalculator!$L$9,0)),MAX(MortgageCalculator!$L$8,start_rate+MortgageCalculator!$L$10*ROUNDUP((A1114-MortgageCalculator!$L$6*periods_per_year)/MortgageCalculator!$L$9,0)))),start_rate))</f>
        <v/>
      </c>
      <c r="D1114" s="51" t="str">
        <f t="shared" si="104"/>
        <v/>
      </c>
      <c r="E1114" s="51" t="str">
        <f t="shared" si="105"/>
        <v/>
      </c>
      <c r="F1114" s="51" t="str">
        <f t="shared" si="106"/>
        <v/>
      </c>
      <c r="G1114" s="51" t="str">
        <f t="shared" si="107"/>
        <v/>
      </c>
    </row>
    <row r="1115" spans="1:7" x14ac:dyDescent="0.2">
      <c r="A1115" s="48" t="str">
        <f t="shared" si="102"/>
        <v/>
      </c>
      <c r="B1115" s="49" t="str">
        <f t="shared" si="103"/>
        <v/>
      </c>
      <c r="C1115" s="50" t="str">
        <f>IF(A1115="","",IF(variable,IF(A1115&lt;MortgageCalculator!$L$6*periods_per_year,start_rate,IF(MortgageCalculator!$L$10&gt;=0,MIN(MortgageCalculator!$L$7,start_rate+MortgageCalculator!$L$10*ROUNDUP((A1115-MortgageCalculator!$L$6*periods_per_year)/MortgageCalculator!$L$9,0)),MAX(MortgageCalculator!$L$8,start_rate+MortgageCalculator!$L$10*ROUNDUP((A1115-MortgageCalculator!$L$6*periods_per_year)/MortgageCalculator!$L$9,0)))),start_rate))</f>
        <v/>
      </c>
      <c r="D1115" s="51" t="str">
        <f t="shared" si="104"/>
        <v/>
      </c>
      <c r="E1115" s="51" t="str">
        <f t="shared" si="105"/>
        <v/>
      </c>
      <c r="F1115" s="51" t="str">
        <f t="shared" si="106"/>
        <v/>
      </c>
      <c r="G1115" s="51" t="str">
        <f t="shared" si="107"/>
        <v/>
      </c>
    </row>
    <row r="1116" spans="1:7" x14ac:dyDescent="0.2">
      <c r="A1116" s="48" t="str">
        <f t="shared" si="102"/>
        <v/>
      </c>
      <c r="B1116" s="49" t="str">
        <f t="shared" si="103"/>
        <v/>
      </c>
      <c r="C1116" s="50" t="str">
        <f>IF(A1116="","",IF(variable,IF(A1116&lt;MortgageCalculator!$L$6*periods_per_year,start_rate,IF(MortgageCalculator!$L$10&gt;=0,MIN(MortgageCalculator!$L$7,start_rate+MortgageCalculator!$L$10*ROUNDUP((A1116-MortgageCalculator!$L$6*periods_per_year)/MortgageCalculator!$L$9,0)),MAX(MortgageCalculator!$L$8,start_rate+MortgageCalculator!$L$10*ROUNDUP((A1116-MortgageCalculator!$L$6*periods_per_year)/MortgageCalculator!$L$9,0)))),start_rate))</f>
        <v/>
      </c>
      <c r="D1116" s="51" t="str">
        <f t="shared" si="104"/>
        <v/>
      </c>
      <c r="E1116" s="51" t="str">
        <f t="shared" si="105"/>
        <v/>
      </c>
      <c r="F1116" s="51" t="str">
        <f t="shared" si="106"/>
        <v/>
      </c>
      <c r="G1116" s="51" t="str">
        <f t="shared" si="107"/>
        <v/>
      </c>
    </row>
    <row r="1117" spans="1:7" x14ac:dyDescent="0.2">
      <c r="A1117" s="48" t="str">
        <f t="shared" si="102"/>
        <v/>
      </c>
      <c r="B1117" s="49" t="str">
        <f t="shared" si="103"/>
        <v/>
      </c>
      <c r="C1117" s="50" t="str">
        <f>IF(A1117="","",IF(variable,IF(A1117&lt;MortgageCalculator!$L$6*periods_per_year,start_rate,IF(MortgageCalculator!$L$10&gt;=0,MIN(MortgageCalculator!$L$7,start_rate+MortgageCalculator!$L$10*ROUNDUP((A1117-MortgageCalculator!$L$6*periods_per_year)/MortgageCalculator!$L$9,0)),MAX(MortgageCalculator!$L$8,start_rate+MortgageCalculator!$L$10*ROUNDUP((A1117-MortgageCalculator!$L$6*periods_per_year)/MortgageCalculator!$L$9,0)))),start_rate))</f>
        <v/>
      </c>
      <c r="D1117" s="51" t="str">
        <f t="shared" si="104"/>
        <v/>
      </c>
      <c r="E1117" s="51" t="str">
        <f t="shared" si="105"/>
        <v/>
      </c>
      <c r="F1117" s="51" t="str">
        <f t="shared" si="106"/>
        <v/>
      </c>
      <c r="G1117" s="51" t="str">
        <f t="shared" si="107"/>
        <v/>
      </c>
    </row>
    <row r="1118" spans="1:7" x14ac:dyDescent="0.2">
      <c r="A1118" s="48" t="str">
        <f t="shared" si="102"/>
        <v/>
      </c>
      <c r="B1118" s="49" t="str">
        <f t="shared" si="103"/>
        <v/>
      </c>
      <c r="C1118" s="50" t="str">
        <f>IF(A1118="","",IF(variable,IF(A1118&lt;MortgageCalculator!$L$6*periods_per_year,start_rate,IF(MortgageCalculator!$L$10&gt;=0,MIN(MortgageCalculator!$L$7,start_rate+MortgageCalculator!$L$10*ROUNDUP((A1118-MortgageCalculator!$L$6*periods_per_year)/MortgageCalculator!$L$9,0)),MAX(MortgageCalculator!$L$8,start_rate+MortgageCalculator!$L$10*ROUNDUP((A1118-MortgageCalculator!$L$6*periods_per_year)/MortgageCalculator!$L$9,0)))),start_rate))</f>
        <v/>
      </c>
      <c r="D1118" s="51" t="str">
        <f t="shared" si="104"/>
        <v/>
      </c>
      <c r="E1118" s="51" t="str">
        <f t="shared" si="105"/>
        <v/>
      </c>
      <c r="F1118" s="51" t="str">
        <f t="shared" si="106"/>
        <v/>
      </c>
      <c r="G1118" s="51" t="str">
        <f t="shared" si="107"/>
        <v/>
      </c>
    </row>
    <row r="1119" spans="1:7" x14ac:dyDescent="0.2">
      <c r="A1119" s="48" t="str">
        <f t="shared" si="102"/>
        <v/>
      </c>
      <c r="B1119" s="49" t="str">
        <f t="shared" si="103"/>
        <v/>
      </c>
      <c r="C1119" s="50" t="str">
        <f>IF(A1119="","",IF(variable,IF(A1119&lt;MortgageCalculator!$L$6*periods_per_year,start_rate,IF(MortgageCalculator!$L$10&gt;=0,MIN(MortgageCalculator!$L$7,start_rate+MortgageCalculator!$L$10*ROUNDUP((A1119-MortgageCalculator!$L$6*periods_per_year)/MortgageCalculator!$L$9,0)),MAX(MortgageCalculator!$L$8,start_rate+MortgageCalculator!$L$10*ROUNDUP((A1119-MortgageCalculator!$L$6*periods_per_year)/MortgageCalculator!$L$9,0)))),start_rate))</f>
        <v/>
      </c>
      <c r="D1119" s="51" t="str">
        <f t="shared" si="104"/>
        <v/>
      </c>
      <c r="E1119" s="51" t="str">
        <f t="shared" si="105"/>
        <v/>
      </c>
      <c r="F1119" s="51" t="str">
        <f t="shared" si="106"/>
        <v/>
      </c>
      <c r="G1119" s="51" t="str">
        <f t="shared" si="107"/>
        <v/>
      </c>
    </row>
    <row r="1120" spans="1:7" x14ac:dyDescent="0.2">
      <c r="A1120" s="48" t="str">
        <f t="shared" si="102"/>
        <v/>
      </c>
      <c r="B1120" s="49" t="str">
        <f t="shared" si="103"/>
        <v/>
      </c>
      <c r="C1120" s="50" t="str">
        <f>IF(A1120="","",IF(variable,IF(A1120&lt;MortgageCalculator!$L$6*periods_per_year,start_rate,IF(MortgageCalculator!$L$10&gt;=0,MIN(MortgageCalculator!$L$7,start_rate+MortgageCalculator!$L$10*ROUNDUP((A1120-MortgageCalculator!$L$6*periods_per_year)/MortgageCalculator!$L$9,0)),MAX(MortgageCalculator!$L$8,start_rate+MortgageCalculator!$L$10*ROUNDUP((A1120-MortgageCalculator!$L$6*periods_per_year)/MortgageCalculator!$L$9,0)))),start_rate))</f>
        <v/>
      </c>
      <c r="D1120" s="51" t="str">
        <f t="shared" si="104"/>
        <v/>
      </c>
      <c r="E1120" s="51" t="str">
        <f t="shared" si="105"/>
        <v/>
      </c>
      <c r="F1120" s="51" t="str">
        <f t="shared" si="106"/>
        <v/>
      </c>
      <c r="G1120" s="51" t="str">
        <f t="shared" si="107"/>
        <v/>
      </c>
    </row>
    <row r="1121" spans="1:7" x14ac:dyDescent="0.2">
      <c r="A1121" s="48" t="str">
        <f t="shared" si="102"/>
        <v/>
      </c>
      <c r="B1121" s="49" t="str">
        <f t="shared" si="103"/>
        <v/>
      </c>
      <c r="C1121" s="50" t="str">
        <f>IF(A1121="","",IF(variable,IF(A1121&lt;MortgageCalculator!$L$6*periods_per_year,start_rate,IF(MortgageCalculator!$L$10&gt;=0,MIN(MortgageCalculator!$L$7,start_rate+MortgageCalculator!$L$10*ROUNDUP((A1121-MortgageCalculator!$L$6*periods_per_year)/MortgageCalculator!$L$9,0)),MAX(MortgageCalculator!$L$8,start_rate+MortgageCalculator!$L$10*ROUNDUP((A1121-MortgageCalculator!$L$6*periods_per_year)/MortgageCalculator!$L$9,0)))),start_rate))</f>
        <v/>
      </c>
      <c r="D1121" s="51" t="str">
        <f t="shared" si="104"/>
        <v/>
      </c>
      <c r="E1121" s="51" t="str">
        <f t="shared" si="105"/>
        <v/>
      </c>
      <c r="F1121" s="51" t="str">
        <f t="shared" si="106"/>
        <v/>
      </c>
      <c r="G1121" s="51" t="str">
        <f t="shared" si="107"/>
        <v/>
      </c>
    </row>
    <row r="1122" spans="1:7" x14ac:dyDescent="0.2">
      <c r="A1122" s="48" t="str">
        <f t="shared" si="102"/>
        <v/>
      </c>
      <c r="B1122" s="49" t="str">
        <f t="shared" si="103"/>
        <v/>
      </c>
      <c r="C1122" s="50" t="str">
        <f>IF(A1122="","",IF(variable,IF(A1122&lt;MortgageCalculator!$L$6*periods_per_year,start_rate,IF(MortgageCalculator!$L$10&gt;=0,MIN(MortgageCalculator!$L$7,start_rate+MortgageCalculator!$L$10*ROUNDUP((A1122-MortgageCalculator!$L$6*periods_per_year)/MortgageCalculator!$L$9,0)),MAX(MortgageCalculator!$L$8,start_rate+MortgageCalculator!$L$10*ROUNDUP((A1122-MortgageCalculator!$L$6*periods_per_year)/MortgageCalculator!$L$9,0)))),start_rate))</f>
        <v/>
      </c>
      <c r="D1122" s="51" t="str">
        <f t="shared" si="104"/>
        <v/>
      </c>
      <c r="E1122" s="51" t="str">
        <f t="shared" si="105"/>
        <v/>
      </c>
      <c r="F1122" s="51" t="str">
        <f t="shared" si="106"/>
        <v/>
      </c>
      <c r="G1122" s="51" t="str">
        <f t="shared" si="107"/>
        <v/>
      </c>
    </row>
    <row r="1123" spans="1:7" x14ac:dyDescent="0.2">
      <c r="A1123" s="48" t="str">
        <f t="shared" si="102"/>
        <v/>
      </c>
      <c r="B1123" s="49" t="str">
        <f t="shared" si="103"/>
        <v/>
      </c>
      <c r="C1123" s="50" t="str">
        <f>IF(A1123="","",IF(variable,IF(A1123&lt;MortgageCalculator!$L$6*periods_per_year,start_rate,IF(MortgageCalculator!$L$10&gt;=0,MIN(MortgageCalculator!$L$7,start_rate+MortgageCalculator!$L$10*ROUNDUP((A1123-MortgageCalculator!$L$6*periods_per_year)/MortgageCalculator!$L$9,0)),MAX(MortgageCalculator!$L$8,start_rate+MortgageCalculator!$L$10*ROUNDUP((A1123-MortgageCalculator!$L$6*periods_per_year)/MortgageCalculator!$L$9,0)))),start_rate))</f>
        <v/>
      </c>
      <c r="D1123" s="51" t="str">
        <f t="shared" si="104"/>
        <v/>
      </c>
      <c r="E1123" s="51" t="str">
        <f t="shared" si="105"/>
        <v/>
      </c>
      <c r="F1123" s="51" t="str">
        <f t="shared" si="106"/>
        <v/>
      </c>
      <c r="G1123" s="51" t="str">
        <f t="shared" si="107"/>
        <v/>
      </c>
    </row>
    <row r="1124" spans="1:7" x14ac:dyDescent="0.2">
      <c r="A1124" s="48" t="str">
        <f t="shared" si="102"/>
        <v/>
      </c>
      <c r="B1124" s="49" t="str">
        <f t="shared" si="103"/>
        <v/>
      </c>
      <c r="C1124" s="50" t="str">
        <f>IF(A1124="","",IF(variable,IF(A1124&lt;MortgageCalculator!$L$6*periods_per_year,start_rate,IF(MortgageCalculator!$L$10&gt;=0,MIN(MortgageCalculator!$L$7,start_rate+MortgageCalculator!$L$10*ROUNDUP((A1124-MortgageCalculator!$L$6*periods_per_year)/MortgageCalculator!$L$9,0)),MAX(MortgageCalculator!$L$8,start_rate+MortgageCalculator!$L$10*ROUNDUP((A1124-MortgageCalculator!$L$6*periods_per_year)/MortgageCalculator!$L$9,0)))),start_rate))</f>
        <v/>
      </c>
      <c r="D1124" s="51" t="str">
        <f t="shared" si="104"/>
        <v/>
      </c>
      <c r="E1124" s="51" t="str">
        <f t="shared" si="105"/>
        <v/>
      </c>
      <c r="F1124" s="51" t="str">
        <f t="shared" si="106"/>
        <v/>
      </c>
      <c r="G1124" s="51" t="str">
        <f t="shared" si="107"/>
        <v/>
      </c>
    </row>
    <row r="1125" spans="1:7" x14ac:dyDescent="0.2">
      <c r="A1125" s="48" t="str">
        <f t="shared" si="102"/>
        <v/>
      </c>
      <c r="B1125" s="49" t="str">
        <f t="shared" si="103"/>
        <v/>
      </c>
      <c r="C1125" s="50" t="str">
        <f>IF(A1125="","",IF(variable,IF(A1125&lt;MortgageCalculator!$L$6*periods_per_year,start_rate,IF(MortgageCalculator!$L$10&gt;=0,MIN(MortgageCalculator!$L$7,start_rate+MortgageCalculator!$L$10*ROUNDUP((A1125-MortgageCalculator!$L$6*periods_per_year)/MortgageCalculator!$L$9,0)),MAX(MortgageCalculator!$L$8,start_rate+MortgageCalculator!$L$10*ROUNDUP((A1125-MortgageCalculator!$L$6*periods_per_year)/MortgageCalculator!$L$9,0)))),start_rate))</f>
        <v/>
      </c>
      <c r="D1125" s="51" t="str">
        <f t="shared" si="104"/>
        <v/>
      </c>
      <c r="E1125" s="51" t="str">
        <f t="shared" si="105"/>
        <v/>
      </c>
      <c r="F1125" s="51" t="str">
        <f t="shared" si="106"/>
        <v/>
      </c>
      <c r="G1125" s="51" t="str">
        <f t="shared" si="107"/>
        <v/>
      </c>
    </row>
    <row r="1126" spans="1:7" x14ac:dyDescent="0.2">
      <c r="A1126" s="48" t="str">
        <f t="shared" si="102"/>
        <v/>
      </c>
      <c r="B1126" s="49" t="str">
        <f t="shared" si="103"/>
        <v/>
      </c>
      <c r="C1126" s="50" t="str">
        <f>IF(A1126="","",IF(variable,IF(A1126&lt;MortgageCalculator!$L$6*periods_per_year,start_rate,IF(MortgageCalculator!$L$10&gt;=0,MIN(MortgageCalculator!$L$7,start_rate+MortgageCalculator!$L$10*ROUNDUP((A1126-MortgageCalculator!$L$6*periods_per_year)/MortgageCalculator!$L$9,0)),MAX(MortgageCalculator!$L$8,start_rate+MortgageCalculator!$L$10*ROUNDUP((A1126-MortgageCalculator!$L$6*periods_per_year)/MortgageCalculator!$L$9,0)))),start_rate))</f>
        <v/>
      </c>
      <c r="D1126" s="51" t="str">
        <f t="shared" si="104"/>
        <v/>
      </c>
      <c r="E1126" s="51" t="str">
        <f t="shared" si="105"/>
        <v/>
      </c>
      <c r="F1126" s="51" t="str">
        <f t="shared" si="106"/>
        <v/>
      </c>
      <c r="G1126" s="51" t="str">
        <f t="shared" si="107"/>
        <v/>
      </c>
    </row>
    <row r="1127" spans="1:7" x14ac:dyDescent="0.2">
      <c r="A1127" s="48" t="str">
        <f t="shared" si="102"/>
        <v/>
      </c>
      <c r="B1127" s="49" t="str">
        <f t="shared" si="103"/>
        <v/>
      </c>
      <c r="C1127" s="50" t="str">
        <f>IF(A1127="","",IF(variable,IF(A1127&lt;MortgageCalculator!$L$6*periods_per_year,start_rate,IF(MortgageCalculator!$L$10&gt;=0,MIN(MortgageCalculator!$L$7,start_rate+MortgageCalculator!$L$10*ROUNDUP((A1127-MortgageCalculator!$L$6*periods_per_year)/MortgageCalculator!$L$9,0)),MAX(MortgageCalculator!$L$8,start_rate+MortgageCalculator!$L$10*ROUNDUP((A1127-MortgageCalculator!$L$6*periods_per_year)/MortgageCalculator!$L$9,0)))),start_rate))</f>
        <v/>
      </c>
      <c r="D1127" s="51" t="str">
        <f t="shared" si="104"/>
        <v/>
      </c>
      <c r="E1127" s="51" t="str">
        <f t="shared" si="105"/>
        <v/>
      </c>
      <c r="F1127" s="51" t="str">
        <f t="shared" si="106"/>
        <v/>
      </c>
      <c r="G1127" s="51" t="str">
        <f t="shared" si="107"/>
        <v/>
      </c>
    </row>
    <row r="1128" spans="1:7" x14ac:dyDescent="0.2">
      <c r="A1128" s="48" t="str">
        <f t="shared" si="102"/>
        <v/>
      </c>
      <c r="B1128" s="49" t="str">
        <f t="shared" si="103"/>
        <v/>
      </c>
      <c r="C1128" s="50" t="str">
        <f>IF(A1128="","",IF(variable,IF(A1128&lt;MortgageCalculator!$L$6*periods_per_year,start_rate,IF(MortgageCalculator!$L$10&gt;=0,MIN(MortgageCalculator!$L$7,start_rate+MortgageCalculator!$L$10*ROUNDUP((A1128-MortgageCalculator!$L$6*periods_per_year)/MortgageCalculator!$L$9,0)),MAX(MortgageCalculator!$L$8,start_rate+MortgageCalculator!$L$10*ROUNDUP((A1128-MortgageCalculator!$L$6*periods_per_year)/MortgageCalculator!$L$9,0)))),start_rate))</f>
        <v/>
      </c>
      <c r="D1128" s="51" t="str">
        <f t="shared" si="104"/>
        <v/>
      </c>
      <c r="E1128" s="51" t="str">
        <f t="shared" si="105"/>
        <v/>
      </c>
      <c r="F1128" s="51" t="str">
        <f t="shared" si="106"/>
        <v/>
      </c>
      <c r="G1128" s="51" t="str">
        <f t="shared" si="107"/>
        <v/>
      </c>
    </row>
    <row r="1129" spans="1:7" x14ac:dyDescent="0.2">
      <c r="A1129" s="48" t="str">
        <f t="shared" si="102"/>
        <v/>
      </c>
      <c r="B1129" s="49" t="str">
        <f t="shared" si="103"/>
        <v/>
      </c>
      <c r="C1129" s="50" t="str">
        <f>IF(A1129="","",IF(variable,IF(A1129&lt;MortgageCalculator!$L$6*periods_per_year,start_rate,IF(MortgageCalculator!$L$10&gt;=0,MIN(MortgageCalculator!$L$7,start_rate+MortgageCalculator!$L$10*ROUNDUP((A1129-MortgageCalculator!$L$6*periods_per_year)/MortgageCalculator!$L$9,0)),MAX(MortgageCalculator!$L$8,start_rate+MortgageCalculator!$L$10*ROUNDUP((A1129-MortgageCalculator!$L$6*periods_per_year)/MortgageCalculator!$L$9,0)))),start_rate))</f>
        <v/>
      </c>
      <c r="D1129" s="51" t="str">
        <f t="shared" si="104"/>
        <v/>
      </c>
      <c r="E1129" s="51" t="str">
        <f t="shared" si="105"/>
        <v/>
      </c>
      <c r="F1129" s="51" t="str">
        <f t="shared" si="106"/>
        <v/>
      </c>
      <c r="G1129" s="51" t="str">
        <f t="shared" si="107"/>
        <v/>
      </c>
    </row>
    <row r="1130" spans="1:7" x14ac:dyDescent="0.2">
      <c r="A1130" s="48" t="str">
        <f t="shared" si="102"/>
        <v/>
      </c>
      <c r="B1130" s="49" t="str">
        <f t="shared" si="103"/>
        <v/>
      </c>
      <c r="C1130" s="50" t="str">
        <f>IF(A1130="","",IF(variable,IF(A1130&lt;MortgageCalculator!$L$6*periods_per_year,start_rate,IF(MortgageCalculator!$L$10&gt;=0,MIN(MortgageCalculator!$L$7,start_rate+MortgageCalculator!$L$10*ROUNDUP((A1130-MortgageCalculator!$L$6*periods_per_year)/MortgageCalculator!$L$9,0)),MAX(MortgageCalculator!$L$8,start_rate+MortgageCalculator!$L$10*ROUNDUP((A1130-MortgageCalculator!$L$6*periods_per_year)/MortgageCalculator!$L$9,0)))),start_rate))</f>
        <v/>
      </c>
      <c r="D1130" s="51" t="str">
        <f t="shared" si="104"/>
        <v/>
      </c>
      <c r="E1130" s="51" t="str">
        <f t="shared" si="105"/>
        <v/>
      </c>
      <c r="F1130" s="51" t="str">
        <f t="shared" si="106"/>
        <v/>
      </c>
      <c r="G1130" s="51" t="str">
        <f t="shared" si="107"/>
        <v/>
      </c>
    </row>
    <row r="1131" spans="1:7" x14ac:dyDescent="0.2">
      <c r="A1131" s="48" t="str">
        <f t="shared" si="102"/>
        <v/>
      </c>
      <c r="B1131" s="49" t="str">
        <f t="shared" si="103"/>
        <v/>
      </c>
      <c r="C1131" s="50" t="str">
        <f>IF(A1131="","",IF(variable,IF(A1131&lt;MortgageCalculator!$L$6*periods_per_year,start_rate,IF(MortgageCalculator!$L$10&gt;=0,MIN(MortgageCalculator!$L$7,start_rate+MortgageCalculator!$L$10*ROUNDUP((A1131-MortgageCalculator!$L$6*periods_per_year)/MortgageCalculator!$L$9,0)),MAX(MortgageCalculator!$L$8,start_rate+MortgageCalculator!$L$10*ROUNDUP((A1131-MortgageCalculator!$L$6*periods_per_year)/MortgageCalculator!$L$9,0)))),start_rate))</f>
        <v/>
      </c>
      <c r="D1131" s="51" t="str">
        <f t="shared" si="104"/>
        <v/>
      </c>
      <c r="E1131" s="51" t="str">
        <f t="shared" si="105"/>
        <v/>
      </c>
      <c r="F1131" s="51" t="str">
        <f t="shared" si="106"/>
        <v/>
      </c>
      <c r="G1131" s="51" t="str">
        <f t="shared" si="107"/>
        <v/>
      </c>
    </row>
    <row r="1132" spans="1:7" x14ac:dyDescent="0.2">
      <c r="A1132" s="48" t="str">
        <f t="shared" si="102"/>
        <v/>
      </c>
      <c r="B1132" s="49" t="str">
        <f t="shared" si="103"/>
        <v/>
      </c>
      <c r="C1132" s="50" t="str">
        <f>IF(A1132="","",IF(variable,IF(A1132&lt;MortgageCalculator!$L$6*periods_per_year,start_rate,IF(MortgageCalculator!$L$10&gt;=0,MIN(MortgageCalculator!$L$7,start_rate+MortgageCalculator!$L$10*ROUNDUP((A1132-MortgageCalculator!$L$6*periods_per_year)/MortgageCalculator!$L$9,0)),MAX(MortgageCalculator!$L$8,start_rate+MortgageCalculator!$L$10*ROUNDUP((A1132-MortgageCalculator!$L$6*periods_per_year)/MortgageCalculator!$L$9,0)))),start_rate))</f>
        <v/>
      </c>
      <c r="D1132" s="51" t="str">
        <f t="shared" si="104"/>
        <v/>
      </c>
      <c r="E1132" s="51" t="str">
        <f t="shared" si="105"/>
        <v/>
      </c>
      <c r="F1132" s="51" t="str">
        <f t="shared" si="106"/>
        <v/>
      </c>
      <c r="G1132" s="51" t="str">
        <f t="shared" si="107"/>
        <v/>
      </c>
    </row>
    <row r="1133" spans="1:7" x14ac:dyDescent="0.2">
      <c r="A1133" s="48" t="str">
        <f t="shared" si="102"/>
        <v/>
      </c>
      <c r="B1133" s="49" t="str">
        <f t="shared" si="103"/>
        <v/>
      </c>
      <c r="C1133" s="50" t="str">
        <f>IF(A1133="","",IF(variable,IF(A1133&lt;MortgageCalculator!$L$6*periods_per_year,start_rate,IF(MortgageCalculator!$L$10&gt;=0,MIN(MortgageCalculator!$L$7,start_rate+MortgageCalculator!$L$10*ROUNDUP((A1133-MortgageCalculator!$L$6*periods_per_year)/MortgageCalculator!$L$9,0)),MAX(MortgageCalculator!$L$8,start_rate+MortgageCalculator!$L$10*ROUNDUP((A1133-MortgageCalculator!$L$6*periods_per_year)/MortgageCalculator!$L$9,0)))),start_rate))</f>
        <v/>
      </c>
      <c r="D1133" s="51" t="str">
        <f t="shared" si="104"/>
        <v/>
      </c>
      <c r="E1133" s="51" t="str">
        <f t="shared" si="105"/>
        <v/>
      </c>
      <c r="F1133" s="51" t="str">
        <f t="shared" si="106"/>
        <v/>
      </c>
      <c r="G1133" s="51" t="str">
        <f t="shared" si="107"/>
        <v/>
      </c>
    </row>
    <row r="1134" spans="1:7" x14ac:dyDescent="0.2">
      <c r="A1134" s="48" t="str">
        <f t="shared" si="102"/>
        <v/>
      </c>
      <c r="B1134" s="49" t="str">
        <f t="shared" si="103"/>
        <v/>
      </c>
      <c r="C1134" s="50" t="str">
        <f>IF(A1134="","",IF(variable,IF(A1134&lt;MortgageCalculator!$L$6*periods_per_year,start_rate,IF(MortgageCalculator!$L$10&gt;=0,MIN(MortgageCalculator!$L$7,start_rate+MortgageCalculator!$L$10*ROUNDUP((A1134-MortgageCalculator!$L$6*periods_per_year)/MortgageCalculator!$L$9,0)),MAX(MortgageCalculator!$L$8,start_rate+MortgageCalculator!$L$10*ROUNDUP((A1134-MortgageCalculator!$L$6*periods_per_year)/MortgageCalculator!$L$9,0)))),start_rate))</f>
        <v/>
      </c>
      <c r="D1134" s="51" t="str">
        <f t="shared" si="104"/>
        <v/>
      </c>
      <c r="E1134" s="51" t="str">
        <f t="shared" si="105"/>
        <v/>
      </c>
      <c r="F1134" s="51" t="str">
        <f t="shared" si="106"/>
        <v/>
      </c>
      <c r="G1134" s="51" t="str">
        <f t="shared" si="107"/>
        <v/>
      </c>
    </row>
    <row r="1135" spans="1:7" x14ac:dyDescent="0.2">
      <c r="A1135" s="48" t="str">
        <f t="shared" si="102"/>
        <v/>
      </c>
      <c r="B1135" s="49" t="str">
        <f t="shared" si="103"/>
        <v/>
      </c>
      <c r="C1135" s="50" t="str">
        <f>IF(A1135="","",IF(variable,IF(A1135&lt;MortgageCalculator!$L$6*periods_per_year,start_rate,IF(MortgageCalculator!$L$10&gt;=0,MIN(MortgageCalculator!$L$7,start_rate+MortgageCalculator!$L$10*ROUNDUP((A1135-MortgageCalculator!$L$6*periods_per_year)/MortgageCalculator!$L$9,0)),MAX(MortgageCalculator!$L$8,start_rate+MortgageCalculator!$L$10*ROUNDUP((A1135-MortgageCalculator!$L$6*periods_per_year)/MortgageCalculator!$L$9,0)))),start_rate))</f>
        <v/>
      </c>
      <c r="D1135" s="51" t="str">
        <f t="shared" si="104"/>
        <v/>
      </c>
      <c r="E1135" s="51" t="str">
        <f t="shared" si="105"/>
        <v/>
      </c>
      <c r="F1135" s="51" t="str">
        <f t="shared" si="106"/>
        <v/>
      </c>
      <c r="G1135" s="51" t="str">
        <f t="shared" si="107"/>
        <v/>
      </c>
    </row>
    <row r="1136" spans="1:7" x14ac:dyDescent="0.2">
      <c r="A1136" s="48" t="str">
        <f t="shared" si="102"/>
        <v/>
      </c>
      <c r="B1136" s="49" t="str">
        <f t="shared" si="103"/>
        <v/>
      </c>
      <c r="C1136" s="50" t="str">
        <f>IF(A1136="","",IF(variable,IF(A1136&lt;MortgageCalculator!$L$6*periods_per_year,start_rate,IF(MortgageCalculator!$L$10&gt;=0,MIN(MortgageCalculator!$L$7,start_rate+MortgageCalculator!$L$10*ROUNDUP((A1136-MortgageCalculator!$L$6*periods_per_year)/MortgageCalculator!$L$9,0)),MAX(MortgageCalculator!$L$8,start_rate+MortgageCalculator!$L$10*ROUNDUP((A1136-MortgageCalculator!$L$6*periods_per_year)/MortgageCalculator!$L$9,0)))),start_rate))</f>
        <v/>
      </c>
      <c r="D1136" s="51" t="str">
        <f t="shared" si="104"/>
        <v/>
      </c>
      <c r="E1136" s="51" t="str">
        <f t="shared" si="105"/>
        <v/>
      </c>
      <c r="F1136" s="51" t="str">
        <f t="shared" si="106"/>
        <v/>
      </c>
      <c r="G1136" s="51" t="str">
        <f t="shared" si="107"/>
        <v/>
      </c>
    </row>
    <row r="1137" spans="1:7" x14ac:dyDescent="0.2">
      <c r="A1137" s="48" t="str">
        <f t="shared" si="102"/>
        <v/>
      </c>
      <c r="B1137" s="49" t="str">
        <f t="shared" si="103"/>
        <v/>
      </c>
      <c r="C1137" s="50" t="str">
        <f>IF(A1137="","",IF(variable,IF(A1137&lt;MortgageCalculator!$L$6*periods_per_year,start_rate,IF(MortgageCalculator!$L$10&gt;=0,MIN(MortgageCalculator!$L$7,start_rate+MortgageCalculator!$L$10*ROUNDUP((A1137-MortgageCalculator!$L$6*periods_per_year)/MortgageCalculator!$L$9,0)),MAX(MortgageCalculator!$L$8,start_rate+MortgageCalculator!$L$10*ROUNDUP((A1137-MortgageCalculator!$L$6*periods_per_year)/MortgageCalculator!$L$9,0)))),start_rate))</f>
        <v/>
      </c>
      <c r="D1137" s="51" t="str">
        <f t="shared" si="104"/>
        <v/>
      </c>
      <c r="E1137" s="51" t="str">
        <f t="shared" si="105"/>
        <v/>
      </c>
      <c r="F1137" s="51" t="str">
        <f t="shared" si="106"/>
        <v/>
      </c>
      <c r="G1137" s="51" t="str">
        <f t="shared" si="107"/>
        <v/>
      </c>
    </row>
    <row r="1138" spans="1:7" x14ac:dyDescent="0.2">
      <c r="A1138" s="48" t="str">
        <f t="shared" si="102"/>
        <v/>
      </c>
      <c r="B1138" s="49" t="str">
        <f t="shared" si="103"/>
        <v/>
      </c>
      <c r="C1138" s="50" t="str">
        <f>IF(A1138="","",IF(variable,IF(A1138&lt;MortgageCalculator!$L$6*periods_per_year,start_rate,IF(MortgageCalculator!$L$10&gt;=0,MIN(MortgageCalculator!$L$7,start_rate+MortgageCalculator!$L$10*ROUNDUP((A1138-MortgageCalculator!$L$6*periods_per_year)/MortgageCalculator!$L$9,0)),MAX(MortgageCalculator!$L$8,start_rate+MortgageCalculator!$L$10*ROUNDUP((A1138-MortgageCalculator!$L$6*periods_per_year)/MortgageCalculator!$L$9,0)))),start_rate))</f>
        <v/>
      </c>
      <c r="D1138" s="51" t="str">
        <f t="shared" si="104"/>
        <v/>
      </c>
      <c r="E1138" s="51" t="str">
        <f t="shared" si="105"/>
        <v/>
      </c>
      <c r="F1138" s="51" t="str">
        <f t="shared" si="106"/>
        <v/>
      </c>
      <c r="G1138" s="51" t="str">
        <f t="shared" si="107"/>
        <v/>
      </c>
    </row>
    <row r="1139" spans="1:7" x14ac:dyDescent="0.2">
      <c r="A1139" s="48" t="str">
        <f t="shared" si="102"/>
        <v/>
      </c>
      <c r="B1139" s="49" t="str">
        <f t="shared" si="103"/>
        <v/>
      </c>
      <c r="C1139" s="50" t="str">
        <f>IF(A1139="","",IF(variable,IF(A1139&lt;MortgageCalculator!$L$6*periods_per_year,start_rate,IF(MortgageCalculator!$L$10&gt;=0,MIN(MortgageCalculator!$L$7,start_rate+MortgageCalculator!$L$10*ROUNDUP((A1139-MortgageCalculator!$L$6*periods_per_year)/MortgageCalculator!$L$9,0)),MAX(MortgageCalculator!$L$8,start_rate+MortgageCalculator!$L$10*ROUNDUP((A1139-MortgageCalculator!$L$6*periods_per_year)/MortgageCalculator!$L$9,0)))),start_rate))</f>
        <v/>
      </c>
      <c r="D1139" s="51" t="str">
        <f t="shared" si="104"/>
        <v/>
      </c>
      <c r="E1139" s="51" t="str">
        <f t="shared" si="105"/>
        <v/>
      </c>
      <c r="F1139" s="51" t="str">
        <f t="shared" si="106"/>
        <v/>
      </c>
      <c r="G1139" s="51" t="str">
        <f t="shared" si="107"/>
        <v/>
      </c>
    </row>
    <row r="1140" spans="1:7" x14ac:dyDescent="0.2">
      <c r="A1140" s="48" t="str">
        <f t="shared" si="102"/>
        <v/>
      </c>
      <c r="B1140" s="49" t="str">
        <f t="shared" si="103"/>
        <v/>
      </c>
      <c r="C1140" s="50" t="str">
        <f>IF(A1140="","",IF(variable,IF(A1140&lt;MortgageCalculator!$L$6*periods_per_year,start_rate,IF(MortgageCalculator!$L$10&gt;=0,MIN(MortgageCalculator!$L$7,start_rate+MortgageCalculator!$L$10*ROUNDUP((A1140-MortgageCalculator!$L$6*periods_per_year)/MortgageCalculator!$L$9,0)),MAX(MortgageCalculator!$L$8,start_rate+MortgageCalculator!$L$10*ROUNDUP((A1140-MortgageCalculator!$L$6*periods_per_year)/MortgageCalculator!$L$9,0)))),start_rate))</f>
        <v/>
      </c>
      <c r="D1140" s="51" t="str">
        <f t="shared" si="104"/>
        <v/>
      </c>
      <c r="E1140" s="51" t="str">
        <f t="shared" si="105"/>
        <v/>
      </c>
      <c r="F1140" s="51" t="str">
        <f t="shared" si="106"/>
        <v/>
      </c>
      <c r="G1140" s="51" t="str">
        <f t="shared" si="107"/>
        <v/>
      </c>
    </row>
    <row r="1141" spans="1:7" x14ac:dyDescent="0.2">
      <c r="A1141" s="48" t="str">
        <f t="shared" si="102"/>
        <v/>
      </c>
      <c r="B1141" s="49" t="str">
        <f t="shared" si="103"/>
        <v/>
      </c>
      <c r="C1141" s="50" t="str">
        <f>IF(A1141="","",IF(variable,IF(A1141&lt;MortgageCalculator!$L$6*periods_per_year,start_rate,IF(MortgageCalculator!$L$10&gt;=0,MIN(MortgageCalculator!$L$7,start_rate+MortgageCalculator!$L$10*ROUNDUP((A1141-MortgageCalculator!$L$6*periods_per_year)/MortgageCalculator!$L$9,0)),MAX(MortgageCalculator!$L$8,start_rate+MortgageCalculator!$L$10*ROUNDUP((A1141-MortgageCalculator!$L$6*periods_per_year)/MortgageCalculator!$L$9,0)))),start_rate))</f>
        <v/>
      </c>
      <c r="D1141" s="51" t="str">
        <f t="shared" si="104"/>
        <v/>
      </c>
      <c r="E1141" s="51" t="str">
        <f t="shared" si="105"/>
        <v/>
      </c>
      <c r="F1141" s="51" t="str">
        <f t="shared" si="106"/>
        <v/>
      </c>
      <c r="G1141" s="51" t="str">
        <f t="shared" si="107"/>
        <v/>
      </c>
    </row>
    <row r="1142" spans="1:7" x14ac:dyDescent="0.2">
      <c r="A1142" s="48" t="str">
        <f t="shared" si="102"/>
        <v/>
      </c>
      <c r="B1142" s="49" t="str">
        <f t="shared" si="103"/>
        <v/>
      </c>
      <c r="C1142" s="50" t="str">
        <f>IF(A1142="","",IF(variable,IF(A1142&lt;MortgageCalculator!$L$6*periods_per_year,start_rate,IF(MortgageCalculator!$L$10&gt;=0,MIN(MortgageCalculator!$L$7,start_rate+MortgageCalculator!$L$10*ROUNDUP((A1142-MortgageCalculator!$L$6*periods_per_year)/MortgageCalculator!$L$9,0)),MAX(MortgageCalculator!$L$8,start_rate+MortgageCalculator!$L$10*ROUNDUP((A1142-MortgageCalculator!$L$6*periods_per_year)/MortgageCalculator!$L$9,0)))),start_rate))</f>
        <v/>
      </c>
      <c r="D1142" s="51" t="str">
        <f t="shared" si="104"/>
        <v/>
      </c>
      <c r="E1142" s="51" t="str">
        <f t="shared" si="105"/>
        <v/>
      </c>
      <c r="F1142" s="51" t="str">
        <f t="shared" si="106"/>
        <v/>
      </c>
      <c r="G1142" s="51" t="str">
        <f t="shared" si="107"/>
        <v/>
      </c>
    </row>
    <row r="1143" spans="1:7" x14ac:dyDescent="0.2">
      <c r="A1143" s="48" t="str">
        <f t="shared" si="102"/>
        <v/>
      </c>
      <c r="B1143" s="49" t="str">
        <f t="shared" si="103"/>
        <v/>
      </c>
      <c r="C1143" s="50" t="str">
        <f>IF(A1143="","",IF(variable,IF(A1143&lt;MortgageCalculator!$L$6*periods_per_year,start_rate,IF(MortgageCalculator!$L$10&gt;=0,MIN(MortgageCalculator!$L$7,start_rate+MortgageCalculator!$L$10*ROUNDUP((A1143-MortgageCalculator!$L$6*periods_per_year)/MortgageCalculator!$L$9,0)),MAX(MortgageCalculator!$L$8,start_rate+MortgageCalculator!$L$10*ROUNDUP((A1143-MortgageCalculator!$L$6*periods_per_year)/MortgageCalculator!$L$9,0)))),start_rate))</f>
        <v/>
      </c>
      <c r="D1143" s="51" t="str">
        <f t="shared" si="104"/>
        <v/>
      </c>
      <c r="E1143" s="51" t="str">
        <f t="shared" si="105"/>
        <v/>
      </c>
      <c r="F1143" s="51" t="str">
        <f t="shared" si="106"/>
        <v/>
      </c>
      <c r="G1143" s="51" t="str">
        <f t="shared" si="107"/>
        <v/>
      </c>
    </row>
    <row r="1144" spans="1:7" x14ac:dyDescent="0.2">
      <c r="A1144" s="48" t="str">
        <f t="shared" si="102"/>
        <v/>
      </c>
      <c r="B1144" s="49" t="str">
        <f t="shared" si="103"/>
        <v/>
      </c>
      <c r="C1144" s="50" t="str">
        <f>IF(A1144="","",IF(variable,IF(A1144&lt;MortgageCalculator!$L$6*periods_per_year,start_rate,IF(MortgageCalculator!$L$10&gt;=0,MIN(MortgageCalculator!$L$7,start_rate+MortgageCalculator!$L$10*ROUNDUP((A1144-MortgageCalculator!$L$6*periods_per_year)/MortgageCalculator!$L$9,0)),MAX(MortgageCalculator!$L$8,start_rate+MortgageCalculator!$L$10*ROUNDUP((A1144-MortgageCalculator!$L$6*periods_per_year)/MortgageCalculator!$L$9,0)))),start_rate))</f>
        <v/>
      </c>
      <c r="D1144" s="51" t="str">
        <f t="shared" si="104"/>
        <v/>
      </c>
      <c r="E1144" s="51" t="str">
        <f t="shared" si="105"/>
        <v/>
      </c>
      <c r="F1144" s="51" t="str">
        <f t="shared" si="106"/>
        <v/>
      </c>
      <c r="G1144" s="51" t="str">
        <f t="shared" si="107"/>
        <v/>
      </c>
    </row>
    <row r="1145" spans="1:7" x14ac:dyDescent="0.2">
      <c r="A1145" s="48" t="str">
        <f t="shared" si="102"/>
        <v/>
      </c>
      <c r="B1145" s="49" t="str">
        <f t="shared" si="103"/>
        <v/>
      </c>
      <c r="C1145" s="50" t="str">
        <f>IF(A1145="","",IF(variable,IF(A1145&lt;MortgageCalculator!$L$6*periods_per_year,start_rate,IF(MortgageCalculator!$L$10&gt;=0,MIN(MortgageCalculator!$L$7,start_rate+MortgageCalculator!$L$10*ROUNDUP((A1145-MortgageCalculator!$L$6*periods_per_year)/MortgageCalculator!$L$9,0)),MAX(MortgageCalculator!$L$8,start_rate+MortgageCalculator!$L$10*ROUNDUP((A1145-MortgageCalculator!$L$6*periods_per_year)/MortgageCalculator!$L$9,0)))),start_rate))</f>
        <v/>
      </c>
      <c r="D1145" s="51" t="str">
        <f t="shared" si="104"/>
        <v/>
      </c>
      <c r="E1145" s="51" t="str">
        <f t="shared" si="105"/>
        <v/>
      </c>
      <c r="F1145" s="51" t="str">
        <f t="shared" si="106"/>
        <v/>
      </c>
      <c r="G1145" s="51" t="str">
        <f t="shared" si="107"/>
        <v/>
      </c>
    </row>
    <row r="1146" spans="1:7" x14ac:dyDescent="0.2">
      <c r="A1146" s="48" t="str">
        <f t="shared" si="102"/>
        <v/>
      </c>
      <c r="B1146" s="49" t="str">
        <f t="shared" si="103"/>
        <v/>
      </c>
      <c r="C1146" s="50" t="str">
        <f>IF(A1146="","",IF(variable,IF(A1146&lt;MortgageCalculator!$L$6*periods_per_year,start_rate,IF(MortgageCalculator!$L$10&gt;=0,MIN(MortgageCalculator!$L$7,start_rate+MortgageCalculator!$L$10*ROUNDUP((A1146-MortgageCalculator!$L$6*periods_per_year)/MortgageCalculator!$L$9,0)),MAX(MortgageCalculator!$L$8,start_rate+MortgageCalculator!$L$10*ROUNDUP((A1146-MortgageCalculator!$L$6*periods_per_year)/MortgageCalculator!$L$9,0)))),start_rate))</f>
        <v/>
      </c>
      <c r="D1146" s="51" t="str">
        <f t="shared" si="104"/>
        <v/>
      </c>
      <c r="E1146" s="51" t="str">
        <f t="shared" si="105"/>
        <v/>
      </c>
      <c r="F1146" s="51" t="str">
        <f t="shared" si="106"/>
        <v/>
      </c>
      <c r="G1146" s="51" t="str">
        <f t="shared" si="107"/>
        <v/>
      </c>
    </row>
    <row r="1147" spans="1:7" x14ac:dyDescent="0.2">
      <c r="A1147" s="48" t="str">
        <f t="shared" si="102"/>
        <v/>
      </c>
      <c r="B1147" s="49" t="str">
        <f t="shared" si="103"/>
        <v/>
      </c>
      <c r="C1147" s="50" t="str">
        <f>IF(A1147="","",IF(variable,IF(A1147&lt;MortgageCalculator!$L$6*periods_per_year,start_rate,IF(MortgageCalculator!$L$10&gt;=0,MIN(MortgageCalculator!$L$7,start_rate+MortgageCalculator!$L$10*ROUNDUP((A1147-MortgageCalculator!$L$6*periods_per_year)/MortgageCalculator!$L$9,0)),MAX(MortgageCalculator!$L$8,start_rate+MortgageCalculator!$L$10*ROUNDUP((A1147-MortgageCalculator!$L$6*periods_per_year)/MortgageCalculator!$L$9,0)))),start_rate))</f>
        <v/>
      </c>
      <c r="D1147" s="51" t="str">
        <f t="shared" si="104"/>
        <v/>
      </c>
      <c r="E1147" s="51" t="str">
        <f t="shared" si="105"/>
        <v/>
      </c>
      <c r="F1147" s="51" t="str">
        <f t="shared" si="106"/>
        <v/>
      </c>
      <c r="G1147" s="51" t="str">
        <f t="shared" si="107"/>
        <v/>
      </c>
    </row>
    <row r="1148" spans="1:7" x14ac:dyDescent="0.2">
      <c r="A1148" s="48" t="str">
        <f t="shared" si="102"/>
        <v/>
      </c>
      <c r="B1148" s="49" t="str">
        <f t="shared" si="103"/>
        <v/>
      </c>
      <c r="C1148" s="50" t="str">
        <f>IF(A1148="","",IF(variable,IF(A1148&lt;MortgageCalculator!$L$6*periods_per_year,start_rate,IF(MortgageCalculator!$L$10&gt;=0,MIN(MortgageCalculator!$L$7,start_rate+MortgageCalculator!$L$10*ROUNDUP((A1148-MortgageCalculator!$L$6*periods_per_year)/MortgageCalculator!$L$9,0)),MAX(MortgageCalculator!$L$8,start_rate+MortgageCalculator!$L$10*ROUNDUP((A1148-MortgageCalculator!$L$6*periods_per_year)/MortgageCalculator!$L$9,0)))),start_rate))</f>
        <v/>
      </c>
      <c r="D1148" s="51" t="str">
        <f t="shared" si="104"/>
        <v/>
      </c>
      <c r="E1148" s="51" t="str">
        <f t="shared" si="105"/>
        <v/>
      </c>
      <c r="F1148" s="51" t="str">
        <f t="shared" si="106"/>
        <v/>
      </c>
      <c r="G1148" s="51" t="str">
        <f t="shared" si="107"/>
        <v/>
      </c>
    </row>
    <row r="1149" spans="1:7" x14ac:dyDescent="0.2">
      <c r="A1149" s="48" t="str">
        <f t="shared" si="102"/>
        <v/>
      </c>
      <c r="B1149" s="49" t="str">
        <f t="shared" si="103"/>
        <v/>
      </c>
      <c r="C1149" s="50" t="str">
        <f>IF(A1149="","",IF(variable,IF(A1149&lt;MortgageCalculator!$L$6*periods_per_year,start_rate,IF(MortgageCalculator!$L$10&gt;=0,MIN(MortgageCalculator!$L$7,start_rate+MortgageCalculator!$L$10*ROUNDUP((A1149-MortgageCalculator!$L$6*periods_per_year)/MortgageCalculator!$L$9,0)),MAX(MortgageCalculator!$L$8,start_rate+MortgageCalculator!$L$10*ROUNDUP((A1149-MortgageCalculator!$L$6*periods_per_year)/MortgageCalculator!$L$9,0)))),start_rate))</f>
        <v/>
      </c>
      <c r="D1149" s="51" t="str">
        <f t="shared" si="104"/>
        <v/>
      </c>
      <c r="E1149" s="51" t="str">
        <f t="shared" si="105"/>
        <v/>
      </c>
      <c r="F1149" s="51" t="str">
        <f t="shared" si="106"/>
        <v/>
      </c>
      <c r="G1149" s="51" t="str">
        <f t="shared" si="107"/>
        <v/>
      </c>
    </row>
    <row r="1150" spans="1:7" x14ac:dyDescent="0.2">
      <c r="A1150" s="48" t="str">
        <f t="shared" si="102"/>
        <v/>
      </c>
      <c r="B1150" s="49" t="str">
        <f t="shared" si="103"/>
        <v/>
      </c>
      <c r="C1150" s="50" t="str">
        <f>IF(A1150="","",IF(variable,IF(A1150&lt;MortgageCalculator!$L$6*periods_per_year,start_rate,IF(MortgageCalculator!$L$10&gt;=0,MIN(MortgageCalculator!$L$7,start_rate+MortgageCalculator!$L$10*ROUNDUP((A1150-MortgageCalculator!$L$6*periods_per_year)/MortgageCalculator!$L$9,0)),MAX(MortgageCalculator!$L$8,start_rate+MortgageCalculator!$L$10*ROUNDUP((A1150-MortgageCalculator!$L$6*periods_per_year)/MortgageCalculator!$L$9,0)))),start_rate))</f>
        <v/>
      </c>
      <c r="D1150" s="51" t="str">
        <f t="shared" si="104"/>
        <v/>
      </c>
      <c r="E1150" s="51" t="str">
        <f t="shared" si="105"/>
        <v/>
      </c>
      <c r="F1150" s="51" t="str">
        <f t="shared" si="106"/>
        <v/>
      </c>
      <c r="G1150" s="51" t="str">
        <f t="shared" si="107"/>
        <v/>
      </c>
    </row>
    <row r="1151" spans="1:7" x14ac:dyDescent="0.2">
      <c r="A1151" s="48" t="str">
        <f t="shared" si="102"/>
        <v/>
      </c>
      <c r="B1151" s="49" t="str">
        <f t="shared" si="103"/>
        <v/>
      </c>
      <c r="C1151" s="50" t="str">
        <f>IF(A1151="","",IF(variable,IF(A1151&lt;MortgageCalculator!$L$6*periods_per_year,start_rate,IF(MortgageCalculator!$L$10&gt;=0,MIN(MortgageCalculator!$L$7,start_rate+MortgageCalculator!$L$10*ROUNDUP((A1151-MortgageCalculator!$L$6*periods_per_year)/MortgageCalculator!$L$9,0)),MAX(MortgageCalculator!$L$8,start_rate+MortgageCalculator!$L$10*ROUNDUP((A1151-MortgageCalculator!$L$6*periods_per_year)/MortgageCalculator!$L$9,0)))),start_rate))</f>
        <v/>
      </c>
      <c r="D1151" s="51" t="str">
        <f t="shared" si="104"/>
        <v/>
      </c>
      <c r="E1151" s="51" t="str">
        <f t="shared" si="105"/>
        <v/>
      </c>
      <c r="F1151" s="51" t="str">
        <f t="shared" si="106"/>
        <v/>
      </c>
      <c r="G1151" s="51" t="str">
        <f t="shared" si="107"/>
        <v/>
      </c>
    </row>
    <row r="1152" spans="1:7" x14ac:dyDescent="0.2">
      <c r="A1152" s="48" t="str">
        <f t="shared" si="102"/>
        <v/>
      </c>
      <c r="B1152" s="49" t="str">
        <f t="shared" si="103"/>
        <v/>
      </c>
      <c r="C1152" s="50" t="str">
        <f>IF(A1152="","",IF(variable,IF(A1152&lt;MortgageCalculator!$L$6*periods_per_year,start_rate,IF(MortgageCalculator!$L$10&gt;=0,MIN(MortgageCalculator!$L$7,start_rate+MortgageCalculator!$L$10*ROUNDUP((A1152-MortgageCalculator!$L$6*periods_per_year)/MortgageCalculator!$L$9,0)),MAX(MortgageCalculator!$L$8,start_rate+MortgageCalculator!$L$10*ROUNDUP((A1152-MortgageCalculator!$L$6*periods_per_year)/MortgageCalculator!$L$9,0)))),start_rate))</f>
        <v/>
      </c>
      <c r="D1152" s="51" t="str">
        <f t="shared" si="104"/>
        <v/>
      </c>
      <c r="E1152" s="51" t="str">
        <f t="shared" si="105"/>
        <v/>
      </c>
      <c r="F1152" s="51" t="str">
        <f t="shared" si="106"/>
        <v/>
      </c>
      <c r="G1152" s="51" t="str">
        <f t="shared" si="107"/>
        <v/>
      </c>
    </row>
    <row r="1153" spans="1:7" x14ac:dyDescent="0.2">
      <c r="A1153" s="48" t="str">
        <f t="shared" si="102"/>
        <v/>
      </c>
      <c r="B1153" s="49" t="str">
        <f t="shared" si="103"/>
        <v/>
      </c>
      <c r="C1153" s="50" t="str">
        <f>IF(A1153="","",IF(variable,IF(A1153&lt;MortgageCalculator!$L$6*periods_per_year,start_rate,IF(MortgageCalculator!$L$10&gt;=0,MIN(MortgageCalculator!$L$7,start_rate+MortgageCalculator!$L$10*ROUNDUP((A1153-MortgageCalculator!$L$6*periods_per_year)/MortgageCalculator!$L$9,0)),MAX(MortgageCalculator!$L$8,start_rate+MortgageCalculator!$L$10*ROUNDUP((A1153-MortgageCalculator!$L$6*periods_per_year)/MortgageCalculator!$L$9,0)))),start_rate))</f>
        <v/>
      </c>
      <c r="D1153" s="51" t="str">
        <f t="shared" si="104"/>
        <v/>
      </c>
      <c r="E1153" s="51" t="str">
        <f t="shared" si="105"/>
        <v/>
      </c>
      <c r="F1153" s="51" t="str">
        <f t="shared" si="106"/>
        <v/>
      </c>
      <c r="G1153" s="51" t="str">
        <f t="shared" si="107"/>
        <v/>
      </c>
    </row>
    <row r="1154" spans="1:7" x14ac:dyDescent="0.2">
      <c r="A1154" s="48" t="str">
        <f t="shared" si="102"/>
        <v/>
      </c>
      <c r="B1154" s="49" t="str">
        <f t="shared" si="103"/>
        <v/>
      </c>
      <c r="C1154" s="50" t="str">
        <f>IF(A1154="","",IF(variable,IF(A1154&lt;MortgageCalculator!$L$6*periods_per_year,start_rate,IF(MortgageCalculator!$L$10&gt;=0,MIN(MortgageCalculator!$L$7,start_rate+MortgageCalculator!$L$10*ROUNDUP((A1154-MortgageCalculator!$L$6*periods_per_year)/MortgageCalculator!$L$9,0)),MAX(MortgageCalculator!$L$8,start_rate+MortgageCalculator!$L$10*ROUNDUP((A1154-MortgageCalculator!$L$6*periods_per_year)/MortgageCalculator!$L$9,0)))),start_rate))</f>
        <v/>
      </c>
      <c r="D1154" s="51" t="str">
        <f t="shared" si="104"/>
        <v/>
      </c>
      <c r="E1154" s="51" t="str">
        <f t="shared" si="105"/>
        <v/>
      </c>
      <c r="F1154" s="51" t="str">
        <f t="shared" si="106"/>
        <v/>
      </c>
      <c r="G1154" s="51" t="str">
        <f t="shared" si="107"/>
        <v/>
      </c>
    </row>
    <row r="1155" spans="1:7" x14ac:dyDescent="0.2">
      <c r="A1155" s="48" t="str">
        <f t="shared" si="102"/>
        <v/>
      </c>
      <c r="B1155" s="49" t="str">
        <f t="shared" si="103"/>
        <v/>
      </c>
      <c r="C1155" s="50" t="str">
        <f>IF(A1155="","",IF(variable,IF(A1155&lt;MortgageCalculator!$L$6*periods_per_year,start_rate,IF(MortgageCalculator!$L$10&gt;=0,MIN(MortgageCalculator!$L$7,start_rate+MortgageCalculator!$L$10*ROUNDUP((A1155-MortgageCalculator!$L$6*periods_per_year)/MortgageCalculator!$L$9,0)),MAX(MortgageCalculator!$L$8,start_rate+MortgageCalculator!$L$10*ROUNDUP((A1155-MortgageCalculator!$L$6*periods_per_year)/MortgageCalculator!$L$9,0)))),start_rate))</f>
        <v/>
      </c>
      <c r="D1155" s="51" t="str">
        <f t="shared" si="104"/>
        <v/>
      </c>
      <c r="E1155" s="51" t="str">
        <f t="shared" si="105"/>
        <v/>
      </c>
      <c r="F1155" s="51" t="str">
        <f t="shared" si="106"/>
        <v/>
      </c>
      <c r="G1155" s="51" t="str">
        <f t="shared" si="107"/>
        <v/>
      </c>
    </row>
    <row r="1156" spans="1:7" x14ac:dyDescent="0.2">
      <c r="A1156" s="48" t="str">
        <f t="shared" ref="A1156:A1219" si="108">IF(G1155="","",IF(OR(A1155&gt;=nper,ROUND(G1155,2)&lt;=0),"",A1155+1))</f>
        <v/>
      </c>
      <c r="B1156" s="49" t="str">
        <f t="shared" ref="B1156:B1219" si="109">IF(A1156="","",IF(OR(periods_per_year=26,periods_per_year=52),IF(periods_per_year=26,IF(A1156=1,fpdate,B1155+14),IF(periods_per_year=52,IF(A1156=1,fpdate,B1155+7),"n/a")),IF(periods_per_year=24,DATE(YEAR(fpdate),MONTH(fpdate)+(A1156-1)/2+IF(AND(DAY(fpdate)&gt;=15,MOD(A1156,2)=0),1,0),IF(MOD(A1156,2)=0,IF(DAY(fpdate)&gt;=15,DAY(fpdate)-14,DAY(fpdate)+14),DAY(fpdate))),IF(DAY(DATE(YEAR(fpdate),MONTH(fpdate)+A1156-1,DAY(fpdate)))&lt;&gt;DAY(fpdate),DATE(YEAR(fpdate),MONTH(fpdate)+A1156,0),DATE(YEAR(fpdate),MONTH(fpdate)+A1156-1,DAY(fpdate))))))</f>
        <v/>
      </c>
      <c r="C1156" s="50" t="str">
        <f>IF(A1156="","",IF(variable,IF(A1156&lt;MortgageCalculator!$L$6*periods_per_year,start_rate,IF(MortgageCalculator!$L$10&gt;=0,MIN(MortgageCalculator!$L$7,start_rate+MortgageCalculator!$L$10*ROUNDUP((A1156-MortgageCalculator!$L$6*periods_per_year)/MortgageCalculator!$L$9,0)),MAX(MortgageCalculator!$L$8,start_rate+MortgageCalculator!$L$10*ROUNDUP((A1156-MortgageCalculator!$L$6*periods_per_year)/MortgageCalculator!$L$9,0)))),start_rate))</f>
        <v/>
      </c>
      <c r="D1156" s="51" t="str">
        <f t="shared" ref="D1156:D1219" si="110">IF(A1156="","",ROUND((((1+C1156/CP)^(CP/periods_per_year))-1)*G1155,2))</f>
        <v/>
      </c>
      <c r="E1156" s="51" t="str">
        <f t="shared" ref="E1156:E1219" si="111">IF(A1156="","",IF(A1156=nper,G1155+D1156,MIN(G1155+D1156,IF(C1156=C1155,E1155,ROUND(-PMT(((1+C1156/CP)^(CP/periods_per_year))-1,nper-A1156+1,G1155),2)))))</f>
        <v/>
      </c>
      <c r="F1156" s="51" t="str">
        <f t="shared" ref="F1156:F1219" si="112">IF(A1156="","",E1156-D1156)</f>
        <v/>
      </c>
      <c r="G1156" s="51" t="str">
        <f t="shared" ref="G1156:G1219" si="113">IF(A1156="","",G1155-F1156)</f>
        <v/>
      </c>
    </row>
    <row r="1157" spans="1:7" x14ac:dyDescent="0.2">
      <c r="A1157" s="48" t="str">
        <f t="shared" si="108"/>
        <v/>
      </c>
      <c r="B1157" s="49" t="str">
        <f t="shared" si="109"/>
        <v/>
      </c>
      <c r="C1157" s="50" t="str">
        <f>IF(A1157="","",IF(variable,IF(A1157&lt;MortgageCalculator!$L$6*periods_per_year,start_rate,IF(MortgageCalculator!$L$10&gt;=0,MIN(MortgageCalculator!$L$7,start_rate+MortgageCalculator!$L$10*ROUNDUP((A1157-MortgageCalculator!$L$6*periods_per_year)/MortgageCalculator!$L$9,0)),MAX(MortgageCalculator!$L$8,start_rate+MortgageCalculator!$L$10*ROUNDUP((A1157-MortgageCalculator!$L$6*periods_per_year)/MortgageCalculator!$L$9,0)))),start_rate))</f>
        <v/>
      </c>
      <c r="D1157" s="51" t="str">
        <f t="shared" si="110"/>
        <v/>
      </c>
      <c r="E1157" s="51" t="str">
        <f t="shared" si="111"/>
        <v/>
      </c>
      <c r="F1157" s="51" t="str">
        <f t="shared" si="112"/>
        <v/>
      </c>
      <c r="G1157" s="51" t="str">
        <f t="shared" si="113"/>
        <v/>
      </c>
    </row>
    <row r="1158" spans="1:7" x14ac:dyDescent="0.2">
      <c r="A1158" s="48" t="str">
        <f t="shared" si="108"/>
        <v/>
      </c>
      <c r="B1158" s="49" t="str">
        <f t="shared" si="109"/>
        <v/>
      </c>
      <c r="C1158" s="50" t="str">
        <f>IF(A1158="","",IF(variable,IF(A1158&lt;MortgageCalculator!$L$6*periods_per_year,start_rate,IF(MortgageCalculator!$L$10&gt;=0,MIN(MortgageCalculator!$L$7,start_rate+MortgageCalculator!$L$10*ROUNDUP((A1158-MortgageCalculator!$L$6*periods_per_year)/MortgageCalculator!$L$9,0)),MAX(MortgageCalculator!$L$8,start_rate+MortgageCalculator!$L$10*ROUNDUP((A1158-MortgageCalculator!$L$6*periods_per_year)/MortgageCalculator!$L$9,0)))),start_rate))</f>
        <v/>
      </c>
      <c r="D1158" s="51" t="str">
        <f t="shared" si="110"/>
        <v/>
      </c>
      <c r="E1158" s="51" t="str">
        <f t="shared" si="111"/>
        <v/>
      </c>
      <c r="F1158" s="51" t="str">
        <f t="shared" si="112"/>
        <v/>
      </c>
      <c r="G1158" s="51" t="str">
        <f t="shared" si="113"/>
        <v/>
      </c>
    </row>
    <row r="1159" spans="1:7" x14ac:dyDescent="0.2">
      <c r="A1159" s="48" t="str">
        <f t="shared" si="108"/>
        <v/>
      </c>
      <c r="B1159" s="49" t="str">
        <f t="shared" si="109"/>
        <v/>
      </c>
      <c r="C1159" s="50" t="str">
        <f>IF(A1159="","",IF(variable,IF(A1159&lt;MortgageCalculator!$L$6*periods_per_year,start_rate,IF(MortgageCalculator!$L$10&gt;=0,MIN(MortgageCalculator!$L$7,start_rate+MortgageCalculator!$L$10*ROUNDUP((A1159-MortgageCalculator!$L$6*periods_per_year)/MortgageCalculator!$L$9,0)),MAX(MortgageCalculator!$L$8,start_rate+MortgageCalculator!$L$10*ROUNDUP((A1159-MortgageCalculator!$L$6*periods_per_year)/MortgageCalculator!$L$9,0)))),start_rate))</f>
        <v/>
      </c>
      <c r="D1159" s="51" t="str">
        <f t="shared" si="110"/>
        <v/>
      </c>
      <c r="E1159" s="51" t="str">
        <f t="shared" si="111"/>
        <v/>
      </c>
      <c r="F1159" s="51" t="str">
        <f t="shared" si="112"/>
        <v/>
      </c>
      <c r="G1159" s="51" t="str">
        <f t="shared" si="113"/>
        <v/>
      </c>
    </row>
    <row r="1160" spans="1:7" x14ac:dyDescent="0.2">
      <c r="A1160" s="48" t="str">
        <f t="shared" si="108"/>
        <v/>
      </c>
      <c r="B1160" s="49" t="str">
        <f t="shared" si="109"/>
        <v/>
      </c>
      <c r="C1160" s="50" t="str">
        <f>IF(A1160="","",IF(variable,IF(A1160&lt;MortgageCalculator!$L$6*periods_per_year,start_rate,IF(MortgageCalculator!$L$10&gt;=0,MIN(MortgageCalculator!$L$7,start_rate+MortgageCalculator!$L$10*ROUNDUP((A1160-MortgageCalculator!$L$6*periods_per_year)/MortgageCalculator!$L$9,0)),MAX(MortgageCalculator!$L$8,start_rate+MortgageCalculator!$L$10*ROUNDUP((A1160-MortgageCalculator!$L$6*periods_per_year)/MortgageCalculator!$L$9,0)))),start_rate))</f>
        <v/>
      </c>
      <c r="D1160" s="51" t="str">
        <f t="shared" si="110"/>
        <v/>
      </c>
      <c r="E1160" s="51" t="str">
        <f t="shared" si="111"/>
        <v/>
      </c>
      <c r="F1160" s="51" t="str">
        <f t="shared" si="112"/>
        <v/>
      </c>
      <c r="G1160" s="51" t="str">
        <f t="shared" si="113"/>
        <v/>
      </c>
    </row>
    <row r="1161" spans="1:7" x14ac:dyDescent="0.2">
      <c r="A1161" s="48" t="str">
        <f t="shared" si="108"/>
        <v/>
      </c>
      <c r="B1161" s="49" t="str">
        <f t="shared" si="109"/>
        <v/>
      </c>
      <c r="C1161" s="50" t="str">
        <f>IF(A1161="","",IF(variable,IF(A1161&lt;MortgageCalculator!$L$6*periods_per_year,start_rate,IF(MortgageCalculator!$L$10&gt;=0,MIN(MortgageCalculator!$L$7,start_rate+MortgageCalculator!$L$10*ROUNDUP((A1161-MortgageCalculator!$L$6*periods_per_year)/MortgageCalculator!$L$9,0)),MAX(MortgageCalculator!$L$8,start_rate+MortgageCalculator!$L$10*ROUNDUP((A1161-MortgageCalculator!$L$6*periods_per_year)/MortgageCalculator!$L$9,0)))),start_rate))</f>
        <v/>
      </c>
      <c r="D1161" s="51" t="str">
        <f t="shared" si="110"/>
        <v/>
      </c>
      <c r="E1161" s="51" t="str">
        <f t="shared" si="111"/>
        <v/>
      </c>
      <c r="F1161" s="51" t="str">
        <f t="shared" si="112"/>
        <v/>
      </c>
      <c r="G1161" s="51" t="str">
        <f t="shared" si="113"/>
        <v/>
      </c>
    </row>
    <row r="1162" spans="1:7" x14ac:dyDescent="0.2">
      <c r="A1162" s="48" t="str">
        <f t="shared" si="108"/>
        <v/>
      </c>
      <c r="B1162" s="49" t="str">
        <f t="shared" si="109"/>
        <v/>
      </c>
      <c r="C1162" s="50" t="str">
        <f>IF(A1162="","",IF(variable,IF(A1162&lt;MortgageCalculator!$L$6*periods_per_year,start_rate,IF(MortgageCalculator!$L$10&gt;=0,MIN(MortgageCalculator!$L$7,start_rate+MortgageCalculator!$L$10*ROUNDUP((A1162-MortgageCalculator!$L$6*periods_per_year)/MortgageCalculator!$L$9,0)),MAX(MortgageCalculator!$L$8,start_rate+MortgageCalculator!$L$10*ROUNDUP((A1162-MortgageCalculator!$L$6*periods_per_year)/MortgageCalculator!$L$9,0)))),start_rate))</f>
        <v/>
      </c>
      <c r="D1162" s="51" t="str">
        <f t="shared" si="110"/>
        <v/>
      </c>
      <c r="E1162" s="51" t="str">
        <f t="shared" si="111"/>
        <v/>
      </c>
      <c r="F1162" s="51" t="str">
        <f t="shared" si="112"/>
        <v/>
      </c>
      <c r="G1162" s="51" t="str">
        <f t="shared" si="113"/>
        <v/>
      </c>
    </row>
    <row r="1163" spans="1:7" x14ac:dyDescent="0.2">
      <c r="A1163" s="48" t="str">
        <f t="shared" si="108"/>
        <v/>
      </c>
      <c r="B1163" s="49" t="str">
        <f t="shared" si="109"/>
        <v/>
      </c>
      <c r="C1163" s="50" t="str">
        <f>IF(A1163="","",IF(variable,IF(A1163&lt;MortgageCalculator!$L$6*periods_per_year,start_rate,IF(MortgageCalculator!$L$10&gt;=0,MIN(MortgageCalculator!$L$7,start_rate+MortgageCalculator!$L$10*ROUNDUP((A1163-MortgageCalculator!$L$6*periods_per_year)/MortgageCalculator!$L$9,0)),MAX(MortgageCalculator!$L$8,start_rate+MortgageCalculator!$L$10*ROUNDUP((A1163-MortgageCalculator!$L$6*periods_per_year)/MortgageCalculator!$L$9,0)))),start_rate))</f>
        <v/>
      </c>
      <c r="D1163" s="51" t="str">
        <f t="shared" si="110"/>
        <v/>
      </c>
      <c r="E1163" s="51" t="str">
        <f t="shared" si="111"/>
        <v/>
      </c>
      <c r="F1163" s="51" t="str">
        <f t="shared" si="112"/>
        <v/>
      </c>
      <c r="G1163" s="51" t="str">
        <f t="shared" si="113"/>
        <v/>
      </c>
    </row>
    <row r="1164" spans="1:7" x14ac:dyDescent="0.2">
      <c r="A1164" s="48" t="str">
        <f t="shared" si="108"/>
        <v/>
      </c>
      <c r="B1164" s="49" t="str">
        <f t="shared" si="109"/>
        <v/>
      </c>
      <c r="C1164" s="50" t="str">
        <f>IF(A1164="","",IF(variable,IF(A1164&lt;MortgageCalculator!$L$6*periods_per_year,start_rate,IF(MortgageCalculator!$L$10&gt;=0,MIN(MortgageCalculator!$L$7,start_rate+MortgageCalculator!$L$10*ROUNDUP((A1164-MortgageCalculator!$L$6*periods_per_year)/MortgageCalculator!$L$9,0)),MAX(MortgageCalculator!$L$8,start_rate+MortgageCalculator!$L$10*ROUNDUP((A1164-MortgageCalculator!$L$6*periods_per_year)/MortgageCalculator!$L$9,0)))),start_rate))</f>
        <v/>
      </c>
      <c r="D1164" s="51" t="str">
        <f t="shared" si="110"/>
        <v/>
      </c>
      <c r="E1164" s="51" t="str">
        <f t="shared" si="111"/>
        <v/>
      </c>
      <c r="F1164" s="51" t="str">
        <f t="shared" si="112"/>
        <v/>
      </c>
      <c r="G1164" s="51" t="str">
        <f t="shared" si="113"/>
        <v/>
      </c>
    </row>
    <row r="1165" spans="1:7" x14ac:dyDescent="0.2">
      <c r="A1165" s="48" t="str">
        <f t="shared" si="108"/>
        <v/>
      </c>
      <c r="B1165" s="49" t="str">
        <f t="shared" si="109"/>
        <v/>
      </c>
      <c r="C1165" s="50" t="str">
        <f>IF(A1165="","",IF(variable,IF(A1165&lt;MortgageCalculator!$L$6*periods_per_year,start_rate,IF(MortgageCalculator!$L$10&gt;=0,MIN(MortgageCalculator!$L$7,start_rate+MortgageCalculator!$L$10*ROUNDUP((A1165-MortgageCalculator!$L$6*periods_per_year)/MortgageCalculator!$L$9,0)),MAX(MortgageCalculator!$L$8,start_rate+MortgageCalculator!$L$10*ROUNDUP((A1165-MortgageCalculator!$L$6*periods_per_year)/MortgageCalculator!$L$9,0)))),start_rate))</f>
        <v/>
      </c>
      <c r="D1165" s="51" t="str">
        <f t="shared" si="110"/>
        <v/>
      </c>
      <c r="E1165" s="51" t="str">
        <f t="shared" si="111"/>
        <v/>
      </c>
      <c r="F1165" s="51" t="str">
        <f t="shared" si="112"/>
        <v/>
      </c>
      <c r="G1165" s="51" t="str">
        <f t="shared" si="113"/>
        <v/>
      </c>
    </row>
    <row r="1166" spans="1:7" x14ac:dyDescent="0.2">
      <c r="A1166" s="48" t="str">
        <f t="shared" si="108"/>
        <v/>
      </c>
      <c r="B1166" s="49" t="str">
        <f t="shared" si="109"/>
        <v/>
      </c>
      <c r="C1166" s="50" t="str">
        <f>IF(A1166="","",IF(variable,IF(A1166&lt;MortgageCalculator!$L$6*periods_per_year,start_rate,IF(MortgageCalculator!$L$10&gt;=0,MIN(MortgageCalculator!$L$7,start_rate+MortgageCalculator!$L$10*ROUNDUP((A1166-MortgageCalculator!$L$6*periods_per_year)/MortgageCalculator!$L$9,0)),MAX(MortgageCalculator!$L$8,start_rate+MortgageCalculator!$L$10*ROUNDUP((A1166-MortgageCalculator!$L$6*periods_per_year)/MortgageCalculator!$L$9,0)))),start_rate))</f>
        <v/>
      </c>
      <c r="D1166" s="51" t="str">
        <f t="shared" si="110"/>
        <v/>
      </c>
      <c r="E1166" s="51" t="str">
        <f t="shared" si="111"/>
        <v/>
      </c>
      <c r="F1166" s="51" t="str">
        <f t="shared" si="112"/>
        <v/>
      </c>
      <c r="G1166" s="51" t="str">
        <f t="shared" si="113"/>
        <v/>
      </c>
    </row>
    <row r="1167" spans="1:7" x14ac:dyDescent="0.2">
      <c r="A1167" s="48" t="str">
        <f t="shared" si="108"/>
        <v/>
      </c>
      <c r="B1167" s="49" t="str">
        <f t="shared" si="109"/>
        <v/>
      </c>
      <c r="C1167" s="50" t="str">
        <f>IF(A1167="","",IF(variable,IF(A1167&lt;MortgageCalculator!$L$6*periods_per_year,start_rate,IF(MortgageCalculator!$L$10&gt;=0,MIN(MortgageCalculator!$L$7,start_rate+MortgageCalculator!$L$10*ROUNDUP((A1167-MortgageCalculator!$L$6*periods_per_year)/MortgageCalculator!$L$9,0)),MAX(MortgageCalculator!$L$8,start_rate+MortgageCalculator!$L$10*ROUNDUP((A1167-MortgageCalculator!$L$6*periods_per_year)/MortgageCalculator!$L$9,0)))),start_rate))</f>
        <v/>
      </c>
      <c r="D1167" s="51" t="str">
        <f t="shared" si="110"/>
        <v/>
      </c>
      <c r="E1167" s="51" t="str">
        <f t="shared" si="111"/>
        <v/>
      </c>
      <c r="F1167" s="51" t="str">
        <f t="shared" si="112"/>
        <v/>
      </c>
      <c r="G1167" s="51" t="str">
        <f t="shared" si="113"/>
        <v/>
      </c>
    </row>
    <row r="1168" spans="1:7" x14ac:dyDescent="0.2">
      <c r="A1168" s="48" t="str">
        <f t="shared" si="108"/>
        <v/>
      </c>
      <c r="B1168" s="49" t="str">
        <f t="shared" si="109"/>
        <v/>
      </c>
      <c r="C1168" s="50" t="str">
        <f>IF(A1168="","",IF(variable,IF(A1168&lt;MortgageCalculator!$L$6*periods_per_year,start_rate,IF(MortgageCalculator!$L$10&gt;=0,MIN(MortgageCalculator!$L$7,start_rate+MortgageCalculator!$L$10*ROUNDUP((A1168-MortgageCalculator!$L$6*periods_per_year)/MortgageCalculator!$L$9,0)),MAX(MortgageCalculator!$L$8,start_rate+MortgageCalculator!$L$10*ROUNDUP((A1168-MortgageCalculator!$L$6*periods_per_year)/MortgageCalculator!$L$9,0)))),start_rate))</f>
        <v/>
      </c>
      <c r="D1168" s="51" t="str">
        <f t="shared" si="110"/>
        <v/>
      </c>
      <c r="E1168" s="51" t="str">
        <f t="shared" si="111"/>
        <v/>
      </c>
      <c r="F1168" s="51" t="str">
        <f t="shared" si="112"/>
        <v/>
      </c>
      <c r="G1168" s="51" t="str">
        <f t="shared" si="113"/>
        <v/>
      </c>
    </row>
    <row r="1169" spans="1:7" x14ac:dyDescent="0.2">
      <c r="A1169" s="48" t="str">
        <f t="shared" si="108"/>
        <v/>
      </c>
      <c r="B1169" s="49" t="str">
        <f t="shared" si="109"/>
        <v/>
      </c>
      <c r="C1169" s="50" t="str">
        <f>IF(A1169="","",IF(variable,IF(A1169&lt;MortgageCalculator!$L$6*periods_per_year,start_rate,IF(MortgageCalculator!$L$10&gt;=0,MIN(MortgageCalculator!$L$7,start_rate+MortgageCalculator!$L$10*ROUNDUP((A1169-MortgageCalculator!$L$6*periods_per_year)/MortgageCalculator!$L$9,0)),MAX(MortgageCalculator!$L$8,start_rate+MortgageCalculator!$L$10*ROUNDUP((A1169-MortgageCalculator!$L$6*periods_per_year)/MortgageCalculator!$L$9,0)))),start_rate))</f>
        <v/>
      </c>
      <c r="D1169" s="51" t="str">
        <f t="shared" si="110"/>
        <v/>
      </c>
      <c r="E1169" s="51" t="str">
        <f t="shared" si="111"/>
        <v/>
      </c>
      <c r="F1169" s="51" t="str">
        <f t="shared" si="112"/>
        <v/>
      </c>
      <c r="G1169" s="51" t="str">
        <f t="shared" si="113"/>
        <v/>
      </c>
    </row>
    <row r="1170" spans="1:7" x14ac:dyDescent="0.2">
      <c r="A1170" s="48" t="str">
        <f t="shared" si="108"/>
        <v/>
      </c>
      <c r="B1170" s="49" t="str">
        <f t="shared" si="109"/>
        <v/>
      </c>
      <c r="C1170" s="50" t="str">
        <f>IF(A1170="","",IF(variable,IF(A1170&lt;MortgageCalculator!$L$6*periods_per_year,start_rate,IF(MortgageCalculator!$L$10&gt;=0,MIN(MortgageCalculator!$L$7,start_rate+MortgageCalculator!$L$10*ROUNDUP((A1170-MortgageCalculator!$L$6*periods_per_year)/MortgageCalculator!$L$9,0)),MAX(MortgageCalculator!$L$8,start_rate+MortgageCalculator!$L$10*ROUNDUP((A1170-MortgageCalculator!$L$6*periods_per_year)/MortgageCalculator!$L$9,0)))),start_rate))</f>
        <v/>
      </c>
      <c r="D1170" s="51" t="str">
        <f t="shared" si="110"/>
        <v/>
      </c>
      <c r="E1170" s="51" t="str">
        <f t="shared" si="111"/>
        <v/>
      </c>
      <c r="F1170" s="51" t="str">
        <f t="shared" si="112"/>
        <v/>
      </c>
      <c r="G1170" s="51" t="str">
        <f t="shared" si="113"/>
        <v/>
      </c>
    </row>
    <row r="1171" spans="1:7" x14ac:dyDescent="0.2">
      <c r="A1171" s="48" t="str">
        <f t="shared" si="108"/>
        <v/>
      </c>
      <c r="B1171" s="49" t="str">
        <f t="shared" si="109"/>
        <v/>
      </c>
      <c r="C1171" s="50" t="str">
        <f>IF(A1171="","",IF(variable,IF(A1171&lt;MortgageCalculator!$L$6*periods_per_year,start_rate,IF(MortgageCalculator!$L$10&gt;=0,MIN(MortgageCalculator!$L$7,start_rate+MortgageCalculator!$L$10*ROUNDUP((A1171-MortgageCalculator!$L$6*periods_per_year)/MortgageCalculator!$L$9,0)),MAX(MortgageCalculator!$L$8,start_rate+MortgageCalculator!$L$10*ROUNDUP((A1171-MortgageCalculator!$L$6*periods_per_year)/MortgageCalculator!$L$9,0)))),start_rate))</f>
        <v/>
      </c>
      <c r="D1171" s="51" t="str">
        <f t="shared" si="110"/>
        <v/>
      </c>
      <c r="E1171" s="51" t="str">
        <f t="shared" si="111"/>
        <v/>
      </c>
      <c r="F1171" s="51" t="str">
        <f t="shared" si="112"/>
        <v/>
      </c>
      <c r="G1171" s="51" t="str">
        <f t="shared" si="113"/>
        <v/>
      </c>
    </row>
    <row r="1172" spans="1:7" x14ac:dyDescent="0.2">
      <c r="A1172" s="48" t="str">
        <f t="shared" si="108"/>
        <v/>
      </c>
      <c r="B1172" s="49" t="str">
        <f t="shared" si="109"/>
        <v/>
      </c>
      <c r="C1172" s="50" t="str">
        <f>IF(A1172="","",IF(variable,IF(A1172&lt;MortgageCalculator!$L$6*periods_per_year,start_rate,IF(MortgageCalculator!$L$10&gt;=0,MIN(MortgageCalculator!$L$7,start_rate+MortgageCalculator!$L$10*ROUNDUP((A1172-MortgageCalculator!$L$6*periods_per_year)/MortgageCalculator!$L$9,0)),MAX(MortgageCalculator!$L$8,start_rate+MortgageCalculator!$L$10*ROUNDUP((A1172-MortgageCalculator!$L$6*periods_per_year)/MortgageCalculator!$L$9,0)))),start_rate))</f>
        <v/>
      </c>
      <c r="D1172" s="51" t="str">
        <f t="shared" si="110"/>
        <v/>
      </c>
      <c r="E1172" s="51" t="str">
        <f t="shared" si="111"/>
        <v/>
      </c>
      <c r="F1172" s="51" t="str">
        <f t="shared" si="112"/>
        <v/>
      </c>
      <c r="G1172" s="51" t="str">
        <f t="shared" si="113"/>
        <v/>
      </c>
    </row>
    <row r="1173" spans="1:7" x14ac:dyDescent="0.2">
      <c r="A1173" s="48" t="str">
        <f t="shared" si="108"/>
        <v/>
      </c>
      <c r="B1173" s="49" t="str">
        <f t="shared" si="109"/>
        <v/>
      </c>
      <c r="C1173" s="50" t="str">
        <f>IF(A1173="","",IF(variable,IF(A1173&lt;MortgageCalculator!$L$6*periods_per_year,start_rate,IF(MortgageCalculator!$L$10&gt;=0,MIN(MortgageCalculator!$L$7,start_rate+MortgageCalculator!$L$10*ROUNDUP((A1173-MortgageCalculator!$L$6*periods_per_year)/MortgageCalculator!$L$9,0)),MAX(MortgageCalculator!$L$8,start_rate+MortgageCalculator!$L$10*ROUNDUP((A1173-MortgageCalculator!$L$6*periods_per_year)/MortgageCalculator!$L$9,0)))),start_rate))</f>
        <v/>
      </c>
      <c r="D1173" s="51" t="str">
        <f t="shared" si="110"/>
        <v/>
      </c>
      <c r="E1173" s="51" t="str">
        <f t="shared" si="111"/>
        <v/>
      </c>
      <c r="F1173" s="51" t="str">
        <f t="shared" si="112"/>
        <v/>
      </c>
      <c r="G1173" s="51" t="str">
        <f t="shared" si="113"/>
        <v/>
      </c>
    </row>
    <row r="1174" spans="1:7" x14ac:dyDescent="0.2">
      <c r="A1174" s="48" t="str">
        <f t="shared" si="108"/>
        <v/>
      </c>
      <c r="B1174" s="49" t="str">
        <f t="shared" si="109"/>
        <v/>
      </c>
      <c r="C1174" s="50" t="str">
        <f>IF(A1174="","",IF(variable,IF(A1174&lt;MortgageCalculator!$L$6*periods_per_year,start_rate,IF(MortgageCalculator!$L$10&gt;=0,MIN(MortgageCalculator!$L$7,start_rate+MortgageCalculator!$L$10*ROUNDUP((A1174-MortgageCalculator!$L$6*periods_per_year)/MortgageCalculator!$L$9,0)),MAX(MortgageCalculator!$L$8,start_rate+MortgageCalculator!$L$10*ROUNDUP((A1174-MortgageCalculator!$L$6*periods_per_year)/MortgageCalculator!$L$9,0)))),start_rate))</f>
        <v/>
      </c>
      <c r="D1174" s="51" t="str">
        <f t="shared" si="110"/>
        <v/>
      </c>
      <c r="E1174" s="51" t="str">
        <f t="shared" si="111"/>
        <v/>
      </c>
      <c r="F1174" s="51" t="str">
        <f t="shared" si="112"/>
        <v/>
      </c>
      <c r="G1174" s="51" t="str">
        <f t="shared" si="113"/>
        <v/>
      </c>
    </row>
    <row r="1175" spans="1:7" x14ac:dyDescent="0.2">
      <c r="A1175" s="48" t="str">
        <f t="shared" si="108"/>
        <v/>
      </c>
      <c r="B1175" s="49" t="str">
        <f t="shared" si="109"/>
        <v/>
      </c>
      <c r="C1175" s="50" t="str">
        <f>IF(A1175="","",IF(variable,IF(A1175&lt;MortgageCalculator!$L$6*periods_per_year,start_rate,IF(MortgageCalculator!$L$10&gt;=0,MIN(MortgageCalculator!$L$7,start_rate+MortgageCalculator!$L$10*ROUNDUP((A1175-MortgageCalculator!$L$6*periods_per_year)/MortgageCalculator!$L$9,0)),MAX(MortgageCalculator!$L$8,start_rate+MortgageCalculator!$L$10*ROUNDUP((A1175-MortgageCalculator!$L$6*periods_per_year)/MortgageCalculator!$L$9,0)))),start_rate))</f>
        <v/>
      </c>
      <c r="D1175" s="51" t="str">
        <f t="shared" si="110"/>
        <v/>
      </c>
      <c r="E1175" s="51" t="str">
        <f t="shared" si="111"/>
        <v/>
      </c>
      <c r="F1175" s="51" t="str">
        <f t="shared" si="112"/>
        <v/>
      </c>
      <c r="G1175" s="51" t="str">
        <f t="shared" si="113"/>
        <v/>
      </c>
    </row>
    <row r="1176" spans="1:7" x14ac:dyDescent="0.2">
      <c r="A1176" s="48" t="str">
        <f t="shared" si="108"/>
        <v/>
      </c>
      <c r="B1176" s="49" t="str">
        <f t="shared" si="109"/>
        <v/>
      </c>
      <c r="C1176" s="50" t="str">
        <f>IF(A1176="","",IF(variable,IF(A1176&lt;MortgageCalculator!$L$6*periods_per_year,start_rate,IF(MortgageCalculator!$L$10&gt;=0,MIN(MortgageCalculator!$L$7,start_rate+MortgageCalculator!$L$10*ROUNDUP((A1176-MortgageCalculator!$L$6*periods_per_year)/MortgageCalculator!$L$9,0)),MAX(MortgageCalculator!$L$8,start_rate+MortgageCalculator!$L$10*ROUNDUP((A1176-MortgageCalculator!$L$6*periods_per_year)/MortgageCalculator!$L$9,0)))),start_rate))</f>
        <v/>
      </c>
      <c r="D1176" s="51" t="str">
        <f t="shared" si="110"/>
        <v/>
      </c>
      <c r="E1176" s="51" t="str">
        <f t="shared" si="111"/>
        <v/>
      </c>
      <c r="F1176" s="51" t="str">
        <f t="shared" si="112"/>
        <v/>
      </c>
      <c r="G1176" s="51" t="str">
        <f t="shared" si="113"/>
        <v/>
      </c>
    </row>
    <row r="1177" spans="1:7" x14ac:dyDescent="0.2">
      <c r="A1177" s="48" t="str">
        <f t="shared" si="108"/>
        <v/>
      </c>
      <c r="B1177" s="49" t="str">
        <f t="shared" si="109"/>
        <v/>
      </c>
      <c r="C1177" s="50" t="str">
        <f>IF(A1177="","",IF(variable,IF(A1177&lt;MortgageCalculator!$L$6*periods_per_year,start_rate,IF(MortgageCalculator!$L$10&gt;=0,MIN(MortgageCalculator!$L$7,start_rate+MortgageCalculator!$L$10*ROUNDUP((A1177-MortgageCalculator!$L$6*periods_per_year)/MortgageCalculator!$L$9,0)),MAX(MortgageCalculator!$L$8,start_rate+MortgageCalculator!$L$10*ROUNDUP((A1177-MortgageCalculator!$L$6*periods_per_year)/MortgageCalculator!$L$9,0)))),start_rate))</f>
        <v/>
      </c>
      <c r="D1177" s="51" t="str">
        <f t="shared" si="110"/>
        <v/>
      </c>
      <c r="E1177" s="51" t="str">
        <f t="shared" si="111"/>
        <v/>
      </c>
      <c r="F1177" s="51" t="str">
        <f t="shared" si="112"/>
        <v/>
      </c>
      <c r="G1177" s="51" t="str">
        <f t="shared" si="113"/>
        <v/>
      </c>
    </row>
    <row r="1178" spans="1:7" x14ac:dyDescent="0.2">
      <c r="A1178" s="48" t="str">
        <f t="shared" si="108"/>
        <v/>
      </c>
      <c r="B1178" s="49" t="str">
        <f t="shared" si="109"/>
        <v/>
      </c>
      <c r="C1178" s="50" t="str">
        <f>IF(A1178="","",IF(variable,IF(A1178&lt;MortgageCalculator!$L$6*periods_per_year,start_rate,IF(MortgageCalculator!$L$10&gt;=0,MIN(MortgageCalculator!$L$7,start_rate+MortgageCalculator!$L$10*ROUNDUP((A1178-MortgageCalculator!$L$6*periods_per_year)/MortgageCalculator!$L$9,0)),MAX(MortgageCalculator!$L$8,start_rate+MortgageCalculator!$L$10*ROUNDUP((A1178-MortgageCalculator!$L$6*periods_per_year)/MortgageCalculator!$L$9,0)))),start_rate))</f>
        <v/>
      </c>
      <c r="D1178" s="51" t="str">
        <f t="shared" si="110"/>
        <v/>
      </c>
      <c r="E1178" s="51" t="str">
        <f t="shared" si="111"/>
        <v/>
      </c>
      <c r="F1178" s="51" t="str">
        <f t="shared" si="112"/>
        <v/>
      </c>
      <c r="G1178" s="51" t="str">
        <f t="shared" si="113"/>
        <v/>
      </c>
    </row>
    <row r="1179" spans="1:7" x14ac:dyDescent="0.2">
      <c r="A1179" s="48" t="str">
        <f t="shared" si="108"/>
        <v/>
      </c>
      <c r="B1179" s="49" t="str">
        <f t="shared" si="109"/>
        <v/>
      </c>
      <c r="C1179" s="50" t="str">
        <f>IF(A1179="","",IF(variable,IF(A1179&lt;MortgageCalculator!$L$6*periods_per_year,start_rate,IF(MortgageCalculator!$L$10&gt;=0,MIN(MortgageCalculator!$L$7,start_rate+MortgageCalculator!$L$10*ROUNDUP((A1179-MortgageCalculator!$L$6*periods_per_year)/MortgageCalculator!$L$9,0)),MAX(MortgageCalculator!$L$8,start_rate+MortgageCalculator!$L$10*ROUNDUP((A1179-MortgageCalculator!$L$6*periods_per_year)/MortgageCalculator!$L$9,0)))),start_rate))</f>
        <v/>
      </c>
      <c r="D1179" s="51" t="str">
        <f t="shared" si="110"/>
        <v/>
      </c>
      <c r="E1179" s="51" t="str">
        <f t="shared" si="111"/>
        <v/>
      </c>
      <c r="F1179" s="51" t="str">
        <f t="shared" si="112"/>
        <v/>
      </c>
      <c r="G1179" s="51" t="str">
        <f t="shared" si="113"/>
        <v/>
      </c>
    </row>
    <row r="1180" spans="1:7" x14ac:dyDescent="0.2">
      <c r="A1180" s="48" t="str">
        <f t="shared" si="108"/>
        <v/>
      </c>
      <c r="B1180" s="49" t="str">
        <f t="shared" si="109"/>
        <v/>
      </c>
      <c r="C1180" s="50" t="str">
        <f>IF(A1180="","",IF(variable,IF(A1180&lt;MortgageCalculator!$L$6*periods_per_year,start_rate,IF(MortgageCalculator!$L$10&gt;=0,MIN(MortgageCalculator!$L$7,start_rate+MortgageCalculator!$L$10*ROUNDUP((A1180-MortgageCalculator!$L$6*periods_per_year)/MortgageCalculator!$L$9,0)),MAX(MortgageCalculator!$L$8,start_rate+MortgageCalculator!$L$10*ROUNDUP((A1180-MortgageCalculator!$L$6*periods_per_year)/MortgageCalculator!$L$9,0)))),start_rate))</f>
        <v/>
      </c>
      <c r="D1180" s="51" t="str">
        <f t="shared" si="110"/>
        <v/>
      </c>
      <c r="E1180" s="51" t="str">
        <f t="shared" si="111"/>
        <v/>
      </c>
      <c r="F1180" s="51" t="str">
        <f t="shared" si="112"/>
        <v/>
      </c>
      <c r="G1180" s="51" t="str">
        <f t="shared" si="113"/>
        <v/>
      </c>
    </row>
    <row r="1181" spans="1:7" x14ac:dyDescent="0.2">
      <c r="A1181" s="48" t="str">
        <f t="shared" si="108"/>
        <v/>
      </c>
      <c r="B1181" s="49" t="str">
        <f t="shared" si="109"/>
        <v/>
      </c>
      <c r="C1181" s="50" t="str">
        <f>IF(A1181="","",IF(variable,IF(A1181&lt;MortgageCalculator!$L$6*periods_per_year,start_rate,IF(MortgageCalculator!$L$10&gt;=0,MIN(MortgageCalculator!$L$7,start_rate+MortgageCalculator!$L$10*ROUNDUP((A1181-MortgageCalculator!$L$6*periods_per_year)/MortgageCalculator!$L$9,0)),MAX(MortgageCalculator!$L$8,start_rate+MortgageCalculator!$L$10*ROUNDUP((A1181-MortgageCalculator!$L$6*periods_per_year)/MortgageCalculator!$L$9,0)))),start_rate))</f>
        <v/>
      </c>
      <c r="D1181" s="51" t="str">
        <f t="shared" si="110"/>
        <v/>
      </c>
      <c r="E1181" s="51" t="str">
        <f t="shared" si="111"/>
        <v/>
      </c>
      <c r="F1181" s="51" t="str">
        <f t="shared" si="112"/>
        <v/>
      </c>
      <c r="G1181" s="51" t="str">
        <f t="shared" si="113"/>
        <v/>
      </c>
    </row>
    <row r="1182" spans="1:7" x14ac:dyDescent="0.2">
      <c r="A1182" s="48" t="str">
        <f t="shared" si="108"/>
        <v/>
      </c>
      <c r="B1182" s="49" t="str">
        <f t="shared" si="109"/>
        <v/>
      </c>
      <c r="C1182" s="50" t="str">
        <f>IF(A1182="","",IF(variable,IF(A1182&lt;MortgageCalculator!$L$6*periods_per_year,start_rate,IF(MortgageCalculator!$L$10&gt;=0,MIN(MortgageCalculator!$L$7,start_rate+MortgageCalculator!$L$10*ROUNDUP((A1182-MortgageCalculator!$L$6*periods_per_year)/MortgageCalculator!$L$9,0)),MAX(MortgageCalculator!$L$8,start_rate+MortgageCalculator!$L$10*ROUNDUP((A1182-MortgageCalculator!$L$6*periods_per_year)/MortgageCalculator!$L$9,0)))),start_rate))</f>
        <v/>
      </c>
      <c r="D1182" s="51" t="str">
        <f t="shared" si="110"/>
        <v/>
      </c>
      <c r="E1182" s="51" t="str">
        <f t="shared" si="111"/>
        <v/>
      </c>
      <c r="F1182" s="51" t="str">
        <f t="shared" si="112"/>
        <v/>
      </c>
      <c r="G1182" s="51" t="str">
        <f t="shared" si="113"/>
        <v/>
      </c>
    </row>
    <row r="1183" spans="1:7" x14ac:dyDescent="0.2">
      <c r="A1183" s="48" t="str">
        <f t="shared" si="108"/>
        <v/>
      </c>
      <c r="B1183" s="49" t="str">
        <f t="shared" si="109"/>
        <v/>
      </c>
      <c r="C1183" s="50" t="str">
        <f>IF(A1183="","",IF(variable,IF(A1183&lt;MortgageCalculator!$L$6*periods_per_year,start_rate,IF(MortgageCalculator!$L$10&gt;=0,MIN(MortgageCalculator!$L$7,start_rate+MortgageCalculator!$L$10*ROUNDUP((A1183-MortgageCalculator!$L$6*periods_per_year)/MortgageCalculator!$L$9,0)),MAX(MortgageCalculator!$L$8,start_rate+MortgageCalculator!$L$10*ROUNDUP((A1183-MortgageCalculator!$L$6*periods_per_year)/MortgageCalculator!$L$9,0)))),start_rate))</f>
        <v/>
      </c>
      <c r="D1183" s="51" t="str">
        <f t="shared" si="110"/>
        <v/>
      </c>
      <c r="E1183" s="51" t="str">
        <f t="shared" si="111"/>
        <v/>
      </c>
      <c r="F1183" s="51" t="str">
        <f t="shared" si="112"/>
        <v/>
      </c>
      <c r="G1183" s="51" t="str">
        <f t="shared" si="113"/>
        <v/>
      </c>
    </row>
    <row r="1184" spans="1:7" x14ac:dyDescent="0.2">
      <c r="A1184" s="48" t="str">
        <f t="shared" si="108"/>
        <v/>
      </c>
      <c r="B1184" s="49" t="str">
        <f t="shared" si="109"/>
        <v/>
      </c>
      <c r="C1184" s="50" t="str">
        <f>IF(A1184="","",IF(variable,IF(A1184&lt;MortgageCalculator!$L$6*periods_per_year,start_rate,IF(MortgageCalculator!$L$10&gt;=0,MIN(MortgageCalculator!$L$7,start_rate+MortgageCalculator!$L$10*ROUNDUP((A1184-MortgageCalculator!$L$6*periods_per_year)/MortgageCalculator!$L$9,0)),MAX(MortgageCalculator!$L$8,start_rate+MortgageCalculator!$L$10*ROUNDUP((A1184-MortgageCalculator!$L$6*periods_per_year)/MortgageCalculator!$L$9,0)))),start_rate))</f>
        <v/>
      </c>
      <c r="D1184" s="51" t="str">
        <f t="shared" si="110"/>
        <v/>
      </c>
      <c r="E1184" s="51" t="str">
        <f t="shared" si="111"/>
        <v/>
      </c>
      <c r="F1184" s="51" t="str">
        <f t="shared" si="112"/>
        <v/>
      </c>
      <c r="G1184" s="51" t="str">
        <f t="shared" si="113"/>
        <v/>
      </c>
    </row>
    <row r="1185" spans="1:7" x14ac:dyDescent="0.2">
      <c r="A1185" s="48" t="str">
        <f t="shared" si="108"/>
        <v/>
      </c>
      <c r="B1185" s="49" t="str">
        <f t="shared" si="109"/>
        <v/>
      </c>
      <c r="C1185" s="50" t="str">
        <f>IF(A1185="","",IF(variable,IF(A1185&lt;MortgageCalculator!$L$6*periods_per_year,start_rate,IF(MortgageCalculator!$L$10&gt;=0,MIN(MortgageCalculator!$L$7,start_rate+MortgageCalculator!$L$10*ROUNDUP((A1185-MortgageCalculator!$L$6*periods_per_year)/MortgageCalculator!$L$9,0)),MAX(MortgageCalculator!$L$8,start_rate+MortgageCalculator!$L$10*ROUNDUP((A1185-MortgageCalculator!$L$6*periods_per_year)/MortgageCalculator!$L$9,0)))),start_rate))</f>
        <v/>
      </c>
      <c r="D1185" s="51" t="str">
        <f t="shared" si="110"/>
        <v/>
      </c>
      <c r="E1185" s="51" t="str">
        <f t="shared" si="111"/>
        <v/>
      </c>
      <c r="F1185" s="51" t="str">
        <f t="shared" si="112"/>
        <v/>
      </c>
      <c r="G1185" s="51" t="str">
        <f t="shared" si="113"/>
        <v/>
      </c>
    </row>
    <row r="1186" spans="1:7" x14ac:dyDescent="0.2">
      <c r="A1186" s="48" t="str">
        <f t="shared" si="108"/>
        <v/>
      </c>
      <c r="B1186" s="49" t="str">
        <f t="shared" si="109"/>
        <v/>
      </c>
      <c r="C1186" s="50" t="str">
        <f>IF(A1186="","",IF(variable,IF(A1186&lt;MortgageCalculator!$L$6*periods_per_year,start_rate,IF(MortgageCalculator!$L$10&gt;=0,MIN(MortgageCalculator!$L$7,start_rate+MortgageCalculator!$L$10*ROUNDUP((A1186-MortgageCalculator!$L$6*periods_per_year)/MortgageCalculator!$L$9,0)),MAX(MortgageCalculator!$L$8,start_rate+MortgageCalculator!$L$10*ROUNDUP((A1186-MortgageCalculator!$L$6*periods_per_year)/MortgageCalculator!$L$9,0)))),start_rate))</f>
        <v/>
      </c>
      <c r="D1186" s="51" t="str">
        <f t="shared" si="110"/>
        <v/>
      </c>
      <c r="E1186" s="51" t="str">
        <f t="shared" si="111"/>
        <v/>
      </c>
      <c r="F1186" s="51" t="str">
        <f t="shared" si="112"/>
        <v/>
      </c>
      <c r="G1186" s="51" t="str">
        <f t="shared" si="113"/>
        <v/>
      </c>
    </row>
    <row r="1187" spans="1:7" x14ac:dyDescent="0.2">
      <c r="A1187" s="48" t="str">
        <f t="shared" si="108"/>
        <v/>
      </c>
      <c r="B1187" s="49" t="str">
        <f t="shared" si="109"/>
        <v/>
      </c>
      <c r="C1187" s="50" t="str">
        <f>IF(A1187="","",IF(variable,IF(A1187&lt;MortgageCalculator!$L$6*periods_per_year,start_rate,IF(MortgageCalculator!$L$10&gt;=0,MIN(MortgageCalculator!$L$7,start_rate+MortgageCalculator!$L$10*ROUNDUP((A1187-MortgageCalculator!$L$6*periods_per_year)/MortgageCalculator!$L$9,0)),MAX(MortgageCalculator!$L$8,start_rate+MortgageCalculator!$L$10*ROUNDUP((A1187-MortgageCalculator!$L$6*periods_per_year)/MortgageCalculator!$L$9,0)))),start_rate))</f>
        <v/>
      </c>
      <c r="D1187" s="51" t="str">
        <f t="shared" si="110"/>
        <v/>
      </c>
      <c r="E1187" s="51" t="str">
        <f t="shared" si="111"/>
        <v/>
      </c>
      <c r="F1187" s="51" t="str">
        <f t="shared" si="112"/>
        <v/>
      </c>
      <c r="G1187" s="51" t="str">
        <f t="shared" si="113"/>
        <v/>
      </c>
    </row>
    <row r="1188" spans="1:7" x14ac:dyDescent="0.2">
      <c r="A1188" s="48" t="str">
        <f t="shared" si="108"/>
        <v/>
      </c>
      <c r="B1188" s="49" t="str">
        <f t="shared" si="109"/>
        <v/>
      </c>
      <c r="C1188" s="50" t="str">
        <f>IF(A1188="","",IF(variable,IF(A1188&lt;MortgageCalculator!$L$6*periods_per_year,start_rate,IF(MortgageCalculator!$L$10&gt;=0,MIN(MortgageCalculator!$L$7,start_rate+MortgageCalculator!$L$10*ROUNDUP((A1188-MortgageCalculator!$L$6*periods_per_year)/MortgageCalculator!$L$9,0)),MAX(MortgageCalculator!$L$8,start_rate+MortgageCalculator!$L$10*ROUNDUP((A1188-MortgageCalculator!$L$6*periods_per_year)/MortgageCalculator!$L$9,0)))),start_rate))</f>
        <v/>
      </c>
      <c r="D1188" s="51" t="str">
        <f t="shared" si="110"/>
        <v/>
      </c>
      <c r="E1188" s="51" t="str">
        <f t="shared" si="111"/>
        <v/>
      </c>
      <c r="F1188" s="51" t="str">
        <f t="shared" si="112"/>
        <v/>
      </c>
      <c r="G1188" s="51" t="str">
        <f t="shared" si="113"/>
        <v/>
      </c>
    </row>
    <row r="1189" spans="1:7" x14ac:dyDescent="0.2">
      <c r="A1189" s="48" t="str">
        <f t="shared" si="108"/>
        <v/>
      </c>
      <c r="B1189" s="49" t="str">
        <f t="shared" si="109"/>
        <v/>
      </c>
      <c r="C1189" s="50" t="str">
        <f>IF(A1189="","",IF(variable,IF(A1189&lt;MortgageCalculator!$L$6*periods_per_year,start_rate,IF(MortgageCalculator!$L$10&gt;=0,MIN(MortgageCalculator!$L$7,start_rate+MortgageCalculator!$L$10*ROUNDUP((A1189-MortgageCalculator!$L$6*periods_per_year)/MortgageCalculator!$L$9,0)),MAX(MortgageCalculator!$L$8,start_rate+MortgageCalculator!$L$10*ROUNDUP((A1189-MortgageCalculator!$L$6*periods_per_year)/MortgageCalculator!$L$9,0)))),start_rate))</f>
        <v/>
      </c>
      <c r="D1189" s="51" t="str">
        <f t="shared" si="110"/>
        <v/>
      </c>
      <c r="E1189" s="51" t="str">
        <f t="shared" si="111"/>
        <v/>
      </c>
      <c r="F1189" s="51" t="str">
        <f t="shared" si="112"/>
        <v/>
      </c>
      <c r="G1189" s="51" t="str">
        <f t="shared" si="113"/>
        <v/>
      </c>
    </row>
    <row r="1190" spans="1:7" x14ac:dyDescent="0.2">
      <c r="A1190" s="48" t="str">
        <f t="shared" si="108"/>
        <v/>
      </c>
      <c r="B1190" s="49" t="str">
        <f t="shared" si="109"/>
        <v/>
      </c>
      <c r="C1190" s="50" t="str">
        <f>IF(A1190="","",IF(variable,IF(A1190&lt;MortgageCalculator!$L$6*periods_per_year,start_rate,IF(MortgageCalculator!$L$10&gt;=0,MIN(MortgageCalculator!$L$7,start_rate+MortgageCalculator!$L$10*ROUNDUP((A1190-MortgageCalculator!$L$6*periods_per_year)/MortgageCalculator!$L$9,0)),MAX(MortgageCalculator!$L$8,start_rate+MortgageCalculator!$L$10*ROUNDUP((A1190-MortgageCalculator!$L$6*periods_per_year)/MortgageCalculator!$L$9,0)))),start_rate))</f>
        <v/>
      </c>
      <c r="D1190" s="51" t="str">
        <f t="shared" si="110"/>
        <v/>
      </c>
      <c r="E1190" s="51" t="str">
        <f t="shared" si="111"/>
        <v/>
      </c>
      <c r="F1190" s="51" t="str">
        <f t="shared" si="112"/>
        <v/>
      </c>
      <c r="G1190" s="51" t="str">
        <f t="shared" si="113"/>
        <v/>
      </c>
    </row>
    <row r="1191" spans="1:7" x14ac:dyDescent="0.2">
      <c r="A1191" s="48" t="str">
        <f t="shared" si="108"/>
        <v/>
      </c>
      <c r="B1191" s="49" t="str">
        <f t="shared" si="109"/>
        <v/>
      </c>
      <c r="C1191" s="50" t="str">
        <f>IF(A1191="","",IF(variable,IF(A1191&lt;MortgageCalculator!$L$6*periods_per_year,start_rate,IF(MortgageCalculator!$L$10&gt;=0,MIN(MortgageCalculator!$L$7,start_rate+MortgageCalculator!$L$10*ROUNDUP((A1191-MortgageCalculator!$L$6*periods_per_year)/MortgageCalculator!$L$9,0)),MAX(MortgageCalculator!$L$8,start_rate+MortgageCalculator!$L$10*ROUNDUP((A1191-MortgageCalculator!$L$6*periods_per_year)/MortgageCalculator!$L$9,0)))),start_rate))</f>
        <v/>
      </c>
      <c r="D1191" s="51" t="str">
        <f t="shared" si="110"/>
        <v/>
      </c>
      <c r="E1191" s="51" t="str">
        <f t="shared" si="111"/>
        <v/>
      </c>
      <c r="F1191" s="51" t="str">
        <f t="shared" si="112"/>
        <v/>
      </c>
      <c r="G1191" s="51" t="str">
        <f t="shared" si="113"/>
        <v/>
      </c>
    </row>
    <row r="1192" spans="1:7" x14ac:dyDescent="0.2">
      <c r="A1192" s="48" t="str">
        <f t="shared" si="108"/>
        <v/>
      </c>
      <c r="B1192" s="49" t="str">
        <f t="shared" si="109"/>
        <v/>
      </c>
      <c r="C1192" s="50" t="str">
        <f>IF(A1192="","",IF(variable,IF(A1192&lt;MortgageCalculator!$L$6*periods_per_year,start_rate,IF(MortgageCalculator!$L$10&gt;=0,MIN(MortgageCalculator!$L$7,start_rate+MortgageCalculator!$L$10*ROUNDUP((A1192-MortgageCalculator!$L$6*periods_per_year)/MortgageCalculator!$L$9,0)),MAX(MortgageCalculator!$L$8,start_rate+MortgageCalculator!$L$10*ROUNDUP((A1192-MortgageCalculator!$L$6*periods_per_year)/MortgageCalculator!$L$9,0)))),start_rate))</f>
        <v/>
      </c>
      <c r="D1192" s="51" t="str">
        <f t="shared" si="110"/>
        <v/>
      </c>
      <c r="E1192" s="51" t="str">
        <f t="shared" si="111"/>
        <v/>
      </c>
      <c r="F1192" s="51" t="str">
        <f t="shared" si="112"/>
        <v/>
      </c>
      <c r="G1192" s="51" t="str">
        <f t="shared" si="113"/>
        <v/>
      </c>
    </row>
    <row r="1193" spans="1:7" x14ac:dyDescent="0.2">
      <c r="A1193" s="48" t="str">
        <f t="shared" si="108"/>
        <v/>
      </c>
      <c r="B1193" s="49" t="str">
        <f t="shared" si="109"/>
        <v/>
      </c>
      <c r="C1193" s="50" t="str">
        <f>IF(A1193="","",IF(variable,IF(A1193&lt;MortgageCalculator!$L$6*periods_per_year,start_rate,IF(MortgageCalculator!$L$10&gt;=0,MIN(MortgageCalculator!$L$7,start_rate+MortgageCalculator!$L$10*ROUNDUP((A1193-MortgageCalculator!$L$6*periods_per_year)/MortgageCalculator!$L$9,0)),MAX(MortgageCalculator!$L$8,start_rate+MortgageCalculator!$L$10*ROUNDUP((A1193-MortgageCalculator!$L$6*periods_per_year)/MortgageCalculator!$L$9,0)))),start_rate))</f>
        <v/>
      </c>
      <c r="D1193" s="51" t="str">
        <f t="shared" si="110"/>
        <v/>
      </c>
      <c r="E1193" s="51" t="str">
        <f t="shared" si="111"/>
        <v/>
      </c>
      <c r="F1193" s="51" t="str">
        <f t="shared" si="112"/>
        <v/>
      </c>
      <c r="G1193" s="51" t="str">
        <f t="shared" si="113"/>
        <v/>
      </c>
    </row>
    <row r="1194" spans="1:7" x14ac:dyDescent="0.2">
      <c r="A1194" s="48" t="str">
        <f t="shared" si="108"/>
        <v/>
      </c>
      <c r="B1194" s="49" t="str">
        <f t="shared" si="109"/>
        <v/>
      </c>
      <c r="C1194" s="50" t="str">
        <f>IF(A1194="","",IF(variable,IF(A1194&lt;MortgageCalculator!$L$6*periods_per_year,start_rate,IF(MortgageCalculator!$L$10&gt;=0,MIN(MortgageCalculator!$L$7,start_rate+MortgageCalculator!$L$10*ROUNDUP((A1194-MortgageCalculator!$L$6*periods_per_year)/MortgageCalculator!$L$9,0)),MAX(MortgageCalculator!$L$8,start_rate+MortgageCalculator!$L$10*ROUNDUP((A1194-MortgageCalculator!$L$6*periods_per_year)/MortgageCalculator!$L$9,0)))),start_rate))</f>
        <v/>
      </c>
      <c r="D1194" s="51" t="str">
        <f t="shared" si="110"/>
        <v/>
      </c>
      <c r="E1194" s="51" t="str">
        <f t="shared" si="111"/>
        <v/>
      </c>
      <c r="F1194" s="51" t="str">
        <f t="shared" si="112"/>
        <v/>
      </c>
      <c r="G1194" s="51" t="str">
        <f t="shared" si="113"/>
        <v/>
      </c>
    </row>
    <row r="1195" spans="1:7" x14ac:dyDescent="0.2">
      <c r="A1195" s="48" t="str">
        <f t="shared" si="108"/>
        <v/>
      </c>
      <c r="B1195" s="49" t="str">
        <f t="shared" si="109"/>
        <v/>
      </c>
      <c r="C1195" s="50" t="str">
        <f>IF(A1195="","",IF(variable,IF(A1195&lt;MortgageCalculator!$L$6*periods_per_year,start_rate,IF(MortgageCalculator!$L$10&gt;=0,MIN(MortgageCalculator!$L$7,start_rate+MortgageCalculator!$L$10*ROUNDUP((A1195-MortgageCalculator!$L$6*periods_per_year)/MortgageCalculator!$L$9,0)),MAX(MortgageCalculator!$L$8,start_rate+MortgageCalculator!$L$10*ROUNDUP((A1195-MortgageCalculator!$L$6*periods_per_year)/MortgageCalculator!$L$9,0)))),start_rate))</f>
        <v/>
      </c>
      <c r="D1195" s="51" t="str">
        <f t="shared" si="110"/>
        <v/>
      </c>
      <c r="E1195" s="51" t="str">
        <f t="shared" si="111"/>
        <v/>
      </c>
      <c r="F1195" s="51" t="str">
        <f t="shared" si="112"/>
        <v/>
      </c>
      <c r="G1195" s="51" t="str">
        <f t="shared" si="113"/>
        <v/>
      </c>
    </row>
    <row r="1196" spans="1:7" x14ac:dyDescent="0.2">
      <c r="A1196" s="48" t="str">
        <f t="shared" si="108"/>
        <v/>
      </c>
      <c r="B1196" s="49" t="str">
        <f t="shared" si="109"/>
        <v/>
      </c>
      <c r="C1196" s="50" t="str">
        <f>IF(A1196="","",IF(variable,IF(A1196&lt;MortgageCalculator!$L$6*periods_per_year,start_rate,IF(MortgageCalculator!$L$10&gt;=0,MIN(MortgageCalculator!$L$7,start_rate+MortgageCalculator!$L$10*ROUNDUP((A1196-MortgageCalculator!$L$6*periods_per_year)/MortgageCalculator!$L$9,0)),MAX(MortgageCalculator!$L$8,start_rate+MortgageCalculator!$L$10*ROUNDUP((A1196-MortgageCalculator!$L$6*periods_per_year)/MortgageCalculator!$L$9,0)))),start_rate))</f>
        <v/>
      </c>
      <c r="D1196" s="51" t="str">
        <f t="shared" si="110"/>
        <v/>
      </c>
      <c r="E1196" s="51" t="str">
        <f t="shared" si="111"/>
        <v/>
      </c>
      <c r="F1196" s="51" t="str">
        <f t="shared" si="112"/>
        <v/>
      </c>
      <c r="G1196" s="51" t="str">
        <f t="shared" si="113"/>
        <v/>
      </c>
    </row>
    <row r="1197" spans="1:7" x14ac:dyDescent="0.2">
      <c r="A1197" s="48" t="str">
        <f t="shared" si="108"/>
        <v/>
      </c>
      <c r="B1197" s="49" t="str">
        <f t="shared" si="109"/>
        <v/>
      </c>
      <c r="C1197" s="50" t="str">
        <f>IF(A1197="","",IF(variable,IF(A1197&lt;MortgageCalculator!$L$6*periods_per_year,start_rate,IF(MortgageCalculator!$L$10&gt;=0,MIN(MortgageCalculator!$L$7,start_rate+MortgageCalculator!$L$10*ROUNDUP((A1197-MortgageCalculator!$L$6*periods_per_year)/MortgageCalculator!$L$9,0)),MAX(MortgageCalculator!$L$8,start_rate+MortgageCalculator!$L$10*ROUNDUP((A1197-MortgageCalculator!$L$6*periods_per_year)/MortgageCalculator!$L$9,0)))),start_rate))</f>
        <v/>
      </c>
      <c r="D1197" s="51" t="str">
        <f t="shared" si="110"/>
        <v/>
      </c>
      <c r="E1197" s="51" t="str">
        <f t="shared" si="111"/>
        <v/>
      </c>
      <c r="F1197" s="51" t="str">
        <f t="shared" si="112"/>
        <v/>
      </c>
      <c r="G1197" s="51" t="str">
        <f t="shared" si="113"/>
        <v/>
      </c>
    </row>
    <row r="1198" spans="1:7" x14ac:dyDescent="0.2">
      <c r="A1198" s="48" t="str">
        <f t="shared" si="108"/>
        <v/>
      </c>
      <c r="B1198" s="49" t="str">
        <f t="shared" si="109"/>
        <v/>
      </c>
      <c r="C1198" s="50" t="str">
        <f>IF(A1198="","",IF(variable,IF(A1198&lt;MortgageCalculator!$L$6*periods_per_year,start_rate,IF(MortgageCalculator!$L$10&gt;=0,MIN(MortgageCalculator!$L$7,start_rate+MortgageCalculator!$L$10*ROUNDUP((A1198-MortgageCalculator!$L$6*periods_per_year)/MortgageCalculator!$L$9,0)),MAX(MortgageCalculator!$L$8,start_rate+MortgageCalculator!$L$10*ROUNDUP((A1198-MortgageCalculator!$L$6*periods_per_year)/MortgageCalculator!$L$9,0)))),start_rate))</f>
        <v/>
      </c>
      <c r="D1198" s="51" t="str">
        <f t="shared" si="110"/>
        <v/>
      </c>
      <c r="E1198" s="51" t="str">
        <f t="shared" si="111"/>
        <v/>
      </c>
      <c r="F1198" s="51" t="str">
        <f t="shared" si="112"/>
        <v/>
      </c>
      <c r="G1198" s="51" t="str">
        <f t="shared" si="113"/>
        <v/>
      </c>
    </row>
    <row r="1199" spans="1:7" x14ac:dyDescent="0.2">
      <c r="A1199" s="48" t="str">
        <f t="shared" si="108"/>
        <v/>
      </c>
      <c r="B1199" s="49" t="str">
        <f t="shared" si="109"/>
        <v/>
      </c>
      <c r="C1199" s="50" t="str">
        <f>IF(A1199="","",IF(variable,IF(A1199&lt;MortgageCalculator!$L$6*periods_per_year,start_rate,IF(MortgageCalculator!$L$10&gt;=0,MIN(MortgageCalculator!$L$7,start_rate+MortgageCalculator!$L$10*ROUNDUP((A1199-MortgageCalculator!$L$6*periods_per_year)/MortgageCalculator!$L$9,0)),MAX(MortgageCalculator!$L$8,start_rate+MortgageCalculator!$L$10*ROUNDUP((A1199-MortgageCalculator!$L$6*periods_per_year)/MortgageCalculator!$L$9,0)))),start_rate))</f>
        <v/>
      </c>
      <c r="D1199" s="51" t="str">
        <f t="shared" si="110"/>
        <v/>
      </c>
      <c r="E1199" s="51" t="str">
        <f t="shared" si="111"/>
        <v/>
      </c>
      <c r="F1199" s="51" t="str">
        <f t="shared" si="112"/>
        <v/>
      </c>
      <c r="G1199" s="51" t="str">
        <f t="shared" si="113"/>
        <v/>
      </c>
    </row>
    <row r="1200" spans="1:7" x14ac:dyDescent="0.2">
      <c r="A1200" s="48" t="str">
        <f t="shared" si="108"/>
        <v/>
      </c>
      <c r="B1200" s="49" t="str">
        <f t="shared" si="109"/>
        <v/>
      </c>
      <c r="C1200" s="50" t="str">
        <f>IF(A1200="","",IF(variable,IF(A1200&lt;MortgageCalculator!$L$6*periods_per_year,start_rate,IF(MortgageCalculator!$L$10&gt;=0,MIN(MortgageCalculator!$L$7,start_rate+MortgageCalculator!$L$10*ROUNDUP((A1200-MortgageCalculator!$L$6*periods_per_year)/MortgageCalculator!$L$9,0)),MAX(MortgageCalculator!$L$8,start_rate+MortgageCalculator!$L$10*ROUNDUP((A1200-MortgageCalculator!$L$6*periods_per_year)/MortgageCalculator!$L$9,0)))),start_rate))</f>
        <v/>
      </c>
      <c r="D1200" s="51" t="str">
        <f t="shared" si="110"/>
        <v/>
      </c>
      <c r="E1200" s="51" t="str">
        <f t="shared" si="111"/>
        <v/>
      </c>
      <c r="F1200" s="51" t="str">
        <f t="shared" si="112"/>
        <v/>
      </c>
      <c r="G1200" s="51" t="str">
        <f t="shared" si="113"/>
        <v/>
      </c>
    </row>
    <row r="1201" spans="1:7" x14ac:dyDescent="0.2">
      <c r="A1201" s="48" t="str">
        <f t="shared" si="108"/>
        <v/>
      </c>
      <c r="B1201" s="49" t="str">
        <f t="shared" si="109"/>
        <v/>
      </c>
      <c r="C1201" s="50" t="str">
        <f>IF(A1201="","",IF(variable,IF(A1201&lt;MortgageCalculator!$L$6*periods_per_year,start_rate,IF(MortgageCalculator!$L$10&gt;=0,MIN(MortgageCalculator!$L$7,start_rate+MortgageCalculator!$L$10*ROUNDUP((A1201-MortgageCalculator!$L$6*periods_per_year)/MortgageCalculator!$L$9,0)),MAX(MortgageCalculator!$L$8,start_rate+MortgageCalculator!$L$10*ROUNDUP((A1201-MortgageCalculator!$L$6*periods_per_year)/MortgageCalculator!$L$9,0)))),start_rate))</f>
        <v/>
      </c>
      <c r="D1201" s="51" t="str">
        <f t="shared" si="110"/>
        <v/>
      </c>
      <c r="E1201" s="51" t="str">
        <f t="shared" si="111"/>
        <v/>
      </c>
      <c r="F1201" s="51" t="str">
        <f t="shared" si="112"/>
        <v/>
      </c>
      <c r="G1201" s="51" t="str">
        <f t="shared" si="113"/>
        <v/>
      </c>
    </row>
    <row r="1202" spans="1:7" x14ac:dyDescent="0.2">
      <c r="A1202" s="48" t="str">
        <f t="shared" si="108"/>
        <v/>
      </c>
      <c r="B1202" s="49" t="str">
        <f t="shared" si="109"/>
        <v/>
      </c>
      <c r="C1202" s="50" t="str">
        <f>IF(A1202="","",IF(variable,IF(A1202&lt;MortgageCalculator!$L$6*periods_per_year,start_rate,IF(MortgageCalculator!$L$10&gt;=0,MIN(MortgageCalculator!$L$7,start_rate+MortgageCalculator!$L$10*ROUNDUP((A1202-MortgageCalculator!$L$6*periods_per_year)/MortgageCalculator!$L$9,0)),MAX(MortgageCalculator!$L$8,start_rate+MortgageCalculator!$L$10*ROUNDUP((A1202-MortgageCalculator!$L$6*periods_per_year)/MortgageCalculator!$L$9,0)))),start_rate))</f>
        <v/>
      </c>
      <c r="D1202" s="51" t="str">
        <f t="shared" si="110"/>
        <v/>
      </c>
      <c r="E1202" s="51" t="str">
        <f t="shared" si="111"/>
        <v/>
      </c>
      <c r="F1202" s="51" t="str">
        <f t="shared" si="112"/>
        <v/>
      </c>
      <c r="G1202" s="51" t="str">
        <f t="shared" si="113"/>
        <v/>
      </c>
    </row>
    <row r="1203" spans="1:7" x14ac:dyDescent="0.2">
      <c r="A1203" s="48" t="str">
        <f t="shared" si="108"/>
        <v/>
      </c>
      <c r="B1203" s="49" t="str">
        <f t="shared" si="109"/>
        <v/>
      </c>
      <c r="C1203" s="50" t="str">
        <f>IF(A1203="","",IF(variable,IF(A1203&lt;MortgageCalculator!$L$6*periods_per_year,start_rate,IF(MortgageCalculator!$L$10&gt;=0,MIN(MortgageCalculator!$L$7,start_rate+MortgageCalculator!$L$10*ROUNDUP((A1203-MortgageCalculator!$L$6*periods_per_year)/MortgageCalculator!$L$9,0)),MAX(MortgageCalculator!$L$8,start_rate+MortgageCalculator!$L$10*ROUNDUP((A1203-MortgageCalculator!$L$6*periods_per_year)/MortgageCalculator!$L$9,0)))),start_rate))</f>
        <v/>
      </c>
      <c r="D1203" s="51" t="str">
        <f t="shared" si="110"/>
        <v/>
      </c>
      <c r="E1203" s="51" t="str">
        <f t="shared" si="111"/>
        <v/>
      </c>
      <c r="F1203" s="51" t="str">
        <f t="shared" si="112"/>
        <v/>
      </c>
      <c r="G1203" s="51" t="str">
        <f t="shared" si="113"/>
        <v/>
      </c>
    </row>
    <row r="1204" spans="1:7" x14ac:dyDescent="0.2">
      <c r="A1204" s="48" t="str">
        <f t="shared" si="108"/>
        <v/>
      </c>
      <c r="B1204" s="49" t="str">
        <f t="shared" si="109"/>
        <v/>
      </c>
      <c r="C1204" s="50" t="str">
        <f>IF(A1204="","",IF(variable,IF(A1204&lt;MortgageCalculator!$L$6*periods_per_year,start_rate,IF(MortgageCalculator!$L$10&gt;=0,MIN(MortgageCalculator!$L$7,start_rate+MortgageCalculator!$L$10*ROUNDUP((A1204-MortgageCalculator!$L$6*periods_per_year)/MortgageCalculator!$L$9,0)),MAX(MortgageCalculator!$L$8,start_rate+MortgageCalculator!$L$10*ROUNDUP((A1204-MortgageCalculator!$L$6*periods_per_year)/MortgageCalculator!$L$9,0)))),start_rate))</f>
        <v/>
      </c>
      <c r="D1204" s="51" t="str">
        <f t="shared" si="110"/>
        <v/>
      </c>
      <c r="E1204" s="51" t="str">
        <f t="shared" si="111"/>
        <v/>
      </c>
      <c r="F1204" s="51" t="str">
        <f t="shared" si="112"/>
        <v/>
      </c>
      <c r="G1204" s="51" t="str">
        <f t="shared" si="113"/>
        <v/>
      </c>
    </row>
    <row r="1205" spans="1:7" x14ac:dyDescent="0.2">
      <c r="A1205" s="48" t="str">
        <f t="shared" si="108"/>
        <v/>
      </c>
      <c r="B1205" s="49" t="str">
        <f t="shared" si="109"/>
        <v/>
      </c>
      <c r="C1205" s="50" t="str">
        <f>IF(A1205="","",IF(variable,IF(A1205&lt;MortgageCalculator!$L$6*periods_per_year,start_rate,IF(MortgageCalculator!$L$10&gt;=0,MIN(MortgageCalculator!$L$7,start_rate+MortgageCalculator!$L$10*ROUNDUP((A1205-MortgageCalculator!$L$6*periods_per_year)/MortgageCalculator!$L$9,0)),MAX(MortgageCalculator!$L$8,start_rate+MortgageCalculator!$L$10*ROUNDUP((A1205-MortgageCalculator!$L$6*periods_per_year)/MortgageCalculator!$L$9,0)))),start_rate))</f>
        <v/>
      </c>
      <c r="D1205" s="51" t="str">
        <f t="shared" si="110"/>
        <v/>
      </c>
      <c r="E1205" s="51" t="str">
        <f t="shared" si="111"/>
        <v/>
      </c>
      <c r="F1205" s="51" t="str">
        <f t="shared" si="112"/>
        <v/>
      </c>
      <c r="G1205" s="51" t="str">
        <f t="shared" si="113"/>
        <v/>
      </c>
    </row>
    <row r="1206" spans="1:7" x14ac:dyDescent="0.2">
      <c r="A1206" s="48" t="str">
        <f t="shared" si="108"/>
        <v/>
      </c>
      <c r="B1206" s="49" t="str">
        <f t="shared" si="109"/>
        <v/>
      </c>
      <c r="C1206" s="50" t="str">
        <f>IF(A1206="","",IF(variable,IF(A1206&lt;MortgageCalculator!$L$6*periods_per_year,start_rate,IF(MortgageCalculator!$L$10&gt;=0,MIN(MortgageCalculator!$L$7,start_rate+MortgageCalculator!$L$10*ROUNDUP((A1206-MortgageCalculator!$L$6*periods_per_year)/MortgageCalculator!$L$9,0)),MAX(MortgageCalculator!$L$8,start_rate+MortgageCalculator!$L$10*ROUNDUP((A1206-MortgageCalculator!$L$6*periods_per_year)/MortgageCalculator!$L$9,0)))),start_rate))</f>
        <v/>
      </c>
      <c r="D1206" s="51" t="str">
        <f t="shared" si="110"/>
        <v/>
      </c>
      <c r="E1206" s="51" t="str">
        <f t="shared" si="111"/>
        <v/>
      </c>
      <c r="F1206" s="51" t="str">
        <f t="shared" si="112"/>
        <v/>
      </c>
      <c r="G1206" s="51" t="str">
        <f t="shared" si="113"/>
        <v/>
      </c>
    </row>
    <row r="1207" spans="1:7" x14ac:dyDescent="0.2">
      <c r="A1207" s="48" t="str">
        <f t="shared" si="108"/>
        <v/>
      </c>
      <c r="B1207" s="49" t="str">
        <f t="shared" si="109"/>
        <v/>
      </c>
      <c r="C1207" s="50" t="str">
        <f>IF(A1207="","",IF(variable,IF(A1207&lt;MortgageCalculator!$L$6*periods_per_year,start_rate,IF(MortgageCalculator!$L$10&gt;=0,MIN(MortgageCalculator!$L$7,start_rate+MortgageCalculator!$L$10*ROUNDUP((A1207-MortgageCalculator!$L$6*periods_per_year)/MortgageCalculator!$L$9,0)),MAX(MortgageCalculator!$L$8,start_rate+MortgageCalculator!$L$10*ROUNDUP((A1207-MortgageCalculator!$L$6*periods_per_year)/MortgageCalculator!$L$9,0)))),start_rate))</f>
        <v/>
      </c>
      <c r="D1207" s="51" t="str">
        <f t="shared" si="110"/>
        <v/>
      </c>
      <c r="E1207" s="51" t="str">
        <f t="shared" si="111"/>
        <v/>
      </c>
      <c r="F1207" s="51" t="str">
        <f t="shared" si="112"/>
        <v/>
      </c>
      <c r="G1207" s="51" t="str">
        <f t="shared" si="113"/>
        <v/>
      </c>
    </row>
    <row r="1208" spans="1:7" x14ac:dyDescent="0.2">
      <c r="A1208" s="48" t="str">
        <f t="shared" si="108"/>
        <v/>
      </c>
      <c r="B1208" s="49" t="str">
        <f t="shared" si="109"/>
        <v/>
      </c>
      <c r="C1208" s="50" t="str">
        <f>IF(A1208="","",IF(variable,IF(A1208&lt;MortgageCalculator!$L$6*periods_per_year,start_rate,IF(MortgageCalculator!$L$10&gt;=0,MIN(MortgageCalculator!$L$7,start_rate+MortgageCalculator!$L$10*ROUNDUP((A1208-MortgageCalculator!$L$6*periods_per_year)/MortgageCalculator!$L$9,0)),MAX(MortgageCalculator!$L$8,start_rate+MortgageCalculator!$L$10*ROUNDUP((A1208-MortgageCalculator!$L$6*periods_per_year)/MortgageCalculator!$L$9,0)))),start_rate))</f>
        <v/>
      </c>
      <c r="D1208" s="51" t="str">
        <f t="shared" si="110"/>
        <v/>
      </c>
      <c r="E1208" s="51" t="str">
        <f t="shared" si="111"/>
        <v/>
      </c>
      <c r="F1208" s="51" t="str">
        <f t="shared" si="112"/>
        <v/>
      </c>
      <c r="G1208" s="51" t="str">
        <f t="shared" si="113"/>
        <v/>
      </c>
    </row>
    <row r="1209" spans="1:7" x14ac:dyDescent="0.2">
      <c r="A1209" s="48" t="str">
        <f t="shared" si="108"/>
        <v/>
      </c>
      <c r="B1209" s="49" t="str">
        <f t="shared" si="109"/>
        <v/>
      </c>
      <c r="C1209" s="50" t="str">
        <f>IF(A1209="","",IF(variable,IF(A1209&lt;MortgageCalculator!$L$6*periods_per_year,start_rate,IF(MortgageCalculator!$L$10&gt;=0,MIN(MortgageCalculator!$L$7,start_rate+MortgageCalculator!$L$10*ROUNDUP((A1209-MortgageCalculator!$L$6*periods_per_year)/MortgageCalculator!$L$9,0)),MAX(MortgageCalculator!$L$8,start_rate+MortgageCalculator!$L$10*ROUNDUP((A1209-MortgageCalculator!$L$6*periods_per_year)/MortgageCalculator!$L$9,0)))),start_rate))</f>
        <v/>
      </c>
      <c r="D1209" s="51" t="str">
        <f t="shared" si="110"/>
        <v/>
      </c>
      <c r="E1209" s="51" t="str">
        <f t="shared" si="111"/>
        <v/>
      </c>
      <c r="F1209" s="51" t="str">
        <f t="shared" si="112"/>
        <v/>
      </c>
      <c r="G1209" s="51" t="str">
        <f t="shared" si="113"/>
        <v/>
      </c>
    </row>
    <row r="1210" spans="1:7" x14ac:dyDescent="0.2">
      <c r="A1210" s="48" t="str">
        <f t="shared" si="108"/>
        <v/>
      </c>
      <c r="B1210" s="49" t="str">
        <f t="shared" si="109"/>
        <v/>
      </c>
      <c r="C1210" s="50" t="str">
        <f>IF(A1210="","",IF(variable,IF(A1210&lt;MortgageCalculator!$L$6*periods_per_year,start_rate,IF(MortgageCalculator!$L$10&gt;=0,MIN(MortgageCalculator!$L$7,start_rate+MortgageCalculator!$L$10*ROUNDUP((A1210-MortgageCalculator!$L$6*periods_per_year)/MortgageCalculator!$L$9,0)),MAX(MortgageCalculator!$L$8,start_rate+MortgageCalculator!$L$10*ROUNDUP((A1210-MortgageCalculator!$L$6*periods_per_year)/MortgageCalculator!$L$9,0)))),start_rate))</f>
        <v/>
      </c>
      <c r="D1210" s="51" t="str">
        <f t="shared" si="110"/>
        <v/>
      </c>
      <c r="E1210" s="51" t="str">
        <f t="shared" si="111"/>
        <v/>
      </c>
      <c r="F1210" s="51" t="str">
        <f t="shared" si="112"/>
        <v/>
      </c>
      <c r="G1210" s="51" t="str">
        <f t="shared" si="113"/>
        <v/>
      </c>
    </row>
    <row r="1211" spans="1:7" x14ac:dyDescent="0.2">
      <c r="A1211" s="48" t="str">
        <f t="shared" si="108"/>
        <v/>
      </c>
      <c r="B1211" s="49" t="str">
        <f t="shared" si="109"/>
        <v/>
      </c>
      <c r="C1211" s="50" t="str">
        <f>IF(A1211="","",IF(variable,IF(A1211&lt;MortgageCalculator!$L$6*periods_per_year,start_rate,IF(MortgageCalculator!$L$10&gt;=0,MIN(MortgageCalculator!$L$7,start_rate+MortgageCalculator!$L$10*ROUNDUP((A1211-MortgageCalculator!$L$6*periods_per_year)/MortgageCalculator!$L$9,0)),MAX(MortgageCalculator!$L$8,start_rate+MortgageCalculator!$L$10*ROUNDUP((A1211-MortgageCalculator!$L$6*periods_per_year)/MortgageCalculator!$L$9,0)))),start_rate))</f>
        <v/>
      </c>
      <c r="D1211" s="51" t="str">
        <f t="shared" si="110"/>
        <v/>
      </c>
      <c r="E1211" s="51" t="str">
        <f t="shared" si="111"/>
        <v/>
      </c>
      <c r="F1211" s="51" t="str">
        <f t="shared" si="112"/>
        <v/>
      </c>
      <c r="G1211" s="51" t="str">
        <f t="shared" si="113"/>
        <v/>
      </c>
    </row>
    <row r="1212" spans="1:7" x14ac:dyDescent="0.2">
      <c r="A1212" s="48" t="str">
        <f t="shared" si="108"/>
        <v/>
      </c>
      <c r="B1212" s="49" t="str">
        <f t="shared" si="109"/>
        <v/>
      </c>
      <c r="C1212" s="50" t="str">
        <f>IF(A1212="","",IF(variable,IF(A1212&lt;MortgageCalculator!$L$6*periods_per_year,start_rate,IF(MortgageCalculator!$L$10&gt;=0,MIN(MortgageCalculator!$L$7,start_rate+MortgageCalculator!$L$10*ROUNDUP((A1212-MortgageCalculator!$L$6*periods_per_year)/MortgageCalculator!$L$9,0)),MAX(MortgageCalculator!$L$8,start_rate+MortgageCalculator!$L$10*ROUNDUP((A1212-MortgageCalculator!$L$6*periods_per_year)/MortgageCalculator!$L$9,0)))),start_rate))</f>
        <v/>
      </c>
      <c r="D1212" s="51" t="str">
        <f t="shared" si="110"/>
        <v/>
      </c>
      <c r="E1212" s="51" t="str">
        <f t="shared" si="111"/>
        <v/>
      </c>
      <c r="F1212" s="51" t="str">
        <f t="shared" si="112"/>
        <v/>
      </c>
      <c r="G1212" s="51" t="str">
        <f t="shared" si="113"/>
        <v/>
      </c>
    </row>
    <row r="1213" spans="1:7" x14ac:dyDescent="0.2">
      <c r="A1213" s="48" t="str">
        <f t="shared" si="108"/>
        <v/>
      </c>
      <c r="B1213" s="49" t="str">
        <f t="shared" si="109"/>
        <v/>
      </c>
      <c r="C1213" s="50" t="str">
        <f>IF(A1213="","",IF(variable,IF(A1213&lt;MortgageCalculator!$L$6*periods_per_year,start_rate,IF(MortgageCalculator!$L$10&gt;=0,MIN(MortgageCalculator!$L$7,start_rate+MortgageCalculator!$L$10*ROUNDUP((A1213-MortgageCalculator!$L$6*periods_per_year)/MortgageCalculator!$L$9,0)),MAX(MortgageCalculator!$L$8,start_rate+MortgageCalculator!$L$10*ROUNDUP((A1213-MortgageCalculator!$L$6*periods_per_year)/MortgageCalculator!$L$9,0)))),start_rate))</f>
        <v/>
      </c>
      <c r="D1213" s="51" t="str">
        <f t="shared" si="110"/>
        <v/>
      </c>
      <c r="E1213" s="51" t="str">
        <f t="shared" si="111"/>
        <v/>
      </c>
      <c r="F1213" s="51" t="str">
        <f t="shared" si="112"/>
        <v/>
      </c>
      <c r="G1213" s="51" t="str">
        <f t="shared" si="113"/>
        <v/>
      </c>
    </row>
    <row r="1214" spans="1:7" x14ac:dyDescent="0.2">
      <c r="A1214" s="48" t="str">
        <f t="shared" si="108"/>
        <v/>
      </c>
      <c r="B1214" s="49" t="str">
        <f t="shared" si="109"/>
        <v/>
      </c>
      <c r="C1214" s="50" t="str">
        <f>IF(A1214="","",IF(variable,IF(A1214&lt;MortgageCalculator!$L$6*periods_per_year,start_rate,IF(MortgageCalculator!$L$10&gt;=0,MIN(MortgageCalculator!$L$7,start_rate+MortgageCalculator!$L$10*ROUNDUP((A1214-MortgageCalculator!$L$6*periods_per_year)/MortgageCalculator!$L$9,0)),MAX(MortgageCalculator!$L$8,start_rate+MortgageCalculator!$L$10*ROUNDUP((A1214-MortgageCalculator!$L$6*periods_per_year)/MortgageCalculator!$L$9,0)))),start_rate))</f>
        <v/>
      </c>
      <c r="D1214" s="51" t="str">
        <f t="shared" si="110"/>
        <v/>
      </c>
      <c r="E1214" s="51" t="str">
        <f t="shared" si="111"/>
        <v/>
      </c>
      <c r="F1214" s="51" t="str">
        <f t="shared" si="112"/>
        <v/>
      </c>
      <c r="G1214" s="51" t="str">
        <f t="shared" si="113"/>
        <v/>
      </c>
    </row>
    <row r="1215" spans="1:7" x14ac:dyDescent="0.2">
      <c r="A1215" s="48" t="str">
        <f t="shared" si="108"/>
        <v/>
      </c>
      <c r="B1215" s="49" t="str">
        <f t="shared" si="109"/>
        <v/>
      </c>
      <c r="C1215" s="50" t="str">
        <f>IF(A1215="","",IF(variable,IF(A1215&lt;MortgageCalculator!$L$6*periods_per_year,start_rate,IF(MortgageCalculator!$L$10&gt;=0,MIN(MortgageCalculator!$L$7,start_rate+MortgageCalculator!$L$10*ROUNDUP((A1215-MortgageCalculator!$L$6*periods_per_year)/MortgageCalculator!$L$9,0)),MAX(MortgageCalculator!$L$8,start_rate+MortgageCalculator!$L$10*ROUNDUP((A1215-MortgageCalculator!$L$6*periods_per_year)/MortgageCalculator!$L$9,0)))),start_rate))</f>
        <v/>
      </c>
      <c r="D1215" s="51" t="str">
        <f t="shared" si="110"/>
        <v/>
      </c>
      <c r="E1215" s="51" t="str">
        <f t="shared" si="111"/>
        <v/>
      </c>
      <c r="F1215" s="51" t="str">
        <f t="shared" si="112"/>
        <v/>
      </c>
      <c r="G1215" s="51" t="str">
        <f t="shared" si="113"/>
        <v/>
      </c>
    </row>
    <row r="1216" spans="1:7" x14ac:dyDescent="0.2">
      <c r="A1216" s="48" t="str">
        <f t="shared" si="108"/>
        <v/>
      </c>
      <c r="B1216" s="49" t="str">
        <f t="shared" si="109"/>
        <v/>
      </c>
      <c r="C1216" s="50" t="str">
        <f>IF(A1216="","",IF(variable,IF(A1216&lt;MortgageCalculator!$L$6*periods_per_year,start_rate,IF(MortgageCalculator!$L$10&gt;=0,MIN(MortgageCalculator!$L$7,start_rate+MortgageCalculator!$L$10*ROUNDUP((A1216-MortgageCalculator!$L$6*periods_per_year)/MortgageCalculator!$L$9,0)),MAX(MortgageCalculator!$L$8,start_rate+MortgageCalculator!$L$10*ROUNDUP((A1216-MortgageCalculator!$L$6*periods_per_year)/MortgageCalculator!$L$9,0)))),start_rate))</f>
        <v/>
      </c>
      <c r="D1216" s="51" t="str">
        <f t="shared" si="110"/>
        <v/>
      </c>
      <c r="E1216" s="51" t="str">
        <f t="shared" si="111"/>
        <v/>
      </c>
      <c r="F1216" s="51" t="str">
        <f t="shared" si="112"/>
        <v/>
      </c>
      <c r="G1216" s="51" t="str">
        <f t="shared" si="113"/>
        <v/>
      </c>
    </row>
    <row r="1217" spans="1:7" x14ac:dyDescent="0.2">
      <c r="A1217" s="48" t="str">
        <f t="shared" si="108"/>
        <v/>
      </c>
      <c r="B1217" s="49" t="str">
        <f t="shared" si="109"/>
        <v/>
      </c>
      <c r="C1217" s="50" t="str">
        <f>IF(A1217="","",IF(variable,IF(A1217&lt;MortgageCalculator!$L$6*periods_per_year,start_rate,IF(MortgageCalculator!$L$10&gt;=0,MIN(MortgageCalculator!$L$7,start_rate+MortgageCalculator!$L$10*ROUNDUP((A1217-MortgageCalculator!$L$6*periods_per_year)/MortgageCalculator!$L$9,0)),MAX(MortgageCalculator!$L$8,start_rate+MortgageCalculator!$L$10*ROUNDUP((A1217-MortgageCalculator!$L$6*periods_per_year)/MortgageCalculator!$L$9,0)))),start_rate))</f>
        <v/>
      </c>
      <c r="D1217" s="51" t="str">
        <f t="shared" si="110"/>
        <v/>
      </c>
      <c r="E1217" s="51" t="str">
        <f t="shared" si="111"/>
        <v/>
      </c>
      <c r="F1217" s="51" t="str">
        <f t="shared" si="112"/>
        <v/>
      </c>
      <c r="G1217" s="51" t="str">
        <f t="shared" si="113"/>
        <v/>
      </c>
    </row>
    <row r="1218" spans="1:7" x14ac:dyDescent="0.2">
      <c r="A1218" s="48" t="str">
        <f t="shared" si="108"/>
        <v/>
      </c>
      <c r="B1218" s="49" t="str">
        <f t="shared" si="109"/>
        <v/>
      </c>
      <c r="C1218" s="50" t="str">
        <f>IF(A1218="","",IF(variable,IF(A1218&lt;MortgageCalculator!$L$6*periods_per_year,start_rate,IF(MortgageCalculator!$L$10&gt;=0,MIN(MortgageCalculator!$L$7,start_rate+MortgageCalculator!$L$10*ROUNDUP((A1218-MortgageCalculator!$L$6*periods_per_year)/MortgageCalculator!$L$9,0)),MAX(MortgageCalculator!$L$8,start_rate+MortgageCalculator!$L$10*ROUNDUP((A1218-MortgageCalculator!$L$6*periods_per_year)/MortgageCalculator!$L$9,0)))),start_rate))</f>
        <v/>
      </c>
      <c r="D1218" s="51" t="str">
        <f t="shared" si="110"/>
        <v/>
      </c>
      <c r="E1218" s="51" t="str">
        <f t="shared" si="111"/>
        <v/>
      </c>
      <c r="F1218" s="51" t="str">
        <f t="shared" si="112"/>
        <v/>
      </c>
      <c r="G1218" s="51" t="str">
        <f t="shared" si="113"/>
        <v/>
      </c>
    </row>
    <row r="1219" spans="1:7" x14ac:dyDescent="0.2">
      <c r="A1219" s="48" t="str">
        <f t="shared" si="108"/>
        <v/>
      </c>
      <c r="B1219" s="49" t="str">
        <f t="shared" si="109"/>
        <v/>
      </c>
      <c r="C1219" s="50" t="str">
        <f>IF(A1219="","",IF(variable,IF(A1219&lt;MortgageCalculator!$L$6*periods_per_year,start_rate,IF(MortgageCalculator!$L$10&gt;=0,MIN(MortgageCalculator!$L$7,start_rate+MortgageCalculator!$L$10*ROUNDUP((A1219-MortgageCalculator!$L$6*periods_per_year)/MortgageCalculator!$L$9,0)),MAX(MortgageCalculator!$L$8,start_rate+MortgageCalculator!$L$10*ROUNDUP((A1219-MortgageCalculator!$L$6*periods_per_year)/MortgageCalculator!$L$9,0)))),start_rate))</f>
        <v/>
      </c>
      <c r="D1219" s="51" t="str">
        <f t="shared" si="110"/>
        <v/>
      </c>
      <c r="E1219" s="51" t="str">
        <f t="shared" si="111"/>
        <v/>
      </c>
      <c r="F1219" s="51" t="str">
        <f t="shared" si="112"/>
        <v/>
      </c>
      <c r="G1219" s="51" t="str">
        <f t="shared" si="113"/>
        <v/>
      </c>
    </row>
    <row r="1220" spans="1:7" x14ac:dyDescent="0.2">
      <c r="A1220" s="48" t="str">
        <f t="shared" ref="A1220:A1283" si="114">IF(G1219="","",IF(OR(A1219&gt;=nper,ROUND(G1219,2)&lt;=0),"",A1219+1))</f>
        <v/>
      </c>
      <c r="B1220" s="49" t="str">
        <f t="shared" ref="B1220:B1283" si="115">IF(A1220="","",IF(OR(periods_per_year=26,periods_per_year=52),IF(periods_per_year=26,IF(A1220=1,fpdate,B1219+14),IF(periods_per_year=52,IF(A1220=1,fpdate,B1219+7),"n/a")),IF(periods_per_year=24,DATE(YEAR(fpdate),MONTH(fpdate)+(A1220-1)/2+IF(AND(DAY(fpdate)&gt;=15,MOD(A1220,2)=0),1,0),IF(MOD(A1220,2)=0,IF(DAY(fpdate)&gt;=15,DAY(fpdate)-14,DAY(fpdate)+14),DAY(fpdate))),IF(DAY(DATE(YEAR(fpdate),MONTH(fpdate)+A1220-1,DAY(fpdate)))&lt;&gt;DAY(fpdate),DATE(YEAR(fpdate),MONTH(fpdate)+A1220,0),DATE(YEAR(fpdate),MONTH(fpdate)+A1220-1,DAY(fpdate))))))</f>
        <v/>
      </c>
      <c r="C1220" s="50" t="str">
        <f>IF(A1220="","",IF(variable,IF(A1220&lt;MortgageCalculator!$L$6*periods_per_year,start_rate,IF(MortgageCalculator!$L$10&gt;=0,MIN(MortgageCalculator!$L$7,start_rate+MortgageCalculator!$L$10*ROUNDUP((A1220-MortgageCalculator!$L$6*periods_per_year)/MortgageCalculator!$L$9,0)),MAX(MortgageCalculator!$L$8,start_rate+MortgageCalculator!$L$10*ROUNDUP((A1220-MortgageCalculator!$L$6*periods_per_year)/MortgageCalculator!$L$9,0)))),start_rate))</f>
        <v/>
      </c>
      <c r="D1220" s="51" t="str">
        <f t="shared" ref="D1220:D1283" si="116">IF(A1220="","",ROUND((((1+C1220/CP)^(CP/periods_per_year))-1)*G1219,2))</f>
        <v/>
      </c>
      <c r="E1220" s="51" t="str">
        <f t="shared" ref="E1220:E1283" si="117">IF(A1220="","",IF(A1220=nper,G1219+D1220,MIN(G1219+D1220,IF(C1220=C1219,E1219,ROUND(-PMT(((1+C1220/CP)^(CP/periods_per_year))-1,nper-A1220+1,G1219),2)))))</f>
        <v/>
      </c>
      <c r="F1220" s="51" t="str">
        <f t="shared" ref="F1220:F1283" si="118">IF(A1220="","",E1220-D1220)</f>
        <v/>
      </c>
      <c r="G1220" s="51" t="str">
        <f t="shared" ref="G1220:G1283" si="119">IF(A1220="","",G1219-F1220)</f>
        <v/>
      </c>
    </row>
    <row r="1221" spans="1:7" x14ac:dyDescent="0.2">
      <c r="A1221" s="48" t="str">
        <f t="shared" si="114"/>
        <v/>
      </c>
      <c r="B1221" s="49" t="str">
        <f t="shared" si="115"/>
        <v/>
      </c>
      <c r="C1221" s="50" t="str">
        <f>IF(A1221="","",IF(variable,IF(A1221&lt;MortgageCalculator!$L$6*periods_per_year,start_rate,IF(MortgageCalculator!$L$10&gt;=0,MIN(MortgageCalculator!$L$7,start_rate+MortgageCalculator!$L$10*ROUNDUP((A1221-MortgageCalculator!$L$6*periods_per_year)/MortgageCalculator!$L$9,0)),MAX(MortgageCalculator!$L$8,start_rate+MortgageCalculator!$L$10*ROUNDUP((A1221-MortgageCalculator!$L$6*periods_per_year)/MortgageCalculator!$L$9,0)))),start_rate))</f>
        <v/>
      </c>
      <c r="D1221" s="51" t="str">
        <f t="shared" si="116"/>
        <v/>
      </c>
      <c r="E1221" s="51" t="str">
        <f t="shared" si="117"/>
        <v/>
      </c>
      <c r="F1221" s="51" t="str">
        <f t="shared" si="118"/>
        <v/>
      </c>
      <c r="G1221" s="51" t="str">
        <f t="shared" si="119"/>
        <v/>
      </c>
    </row>
    <row r="1222" spans="1:7" x14ac:dyDescent="0.2">
      <c r="A1222" s="48" t="str">
        <f t="shared" si="114"/>
        <v/>
      </c>
      <c r="B1222" s="49" t="str">
        <f t="shared" si="115"/>
        <v/>
      </c>
      <c r="C1222" s="50" t="str">
        <f>IF(A1222="","",IF(variable,IF(A1222&lt;MortgageCalculator!$L$6*periods_per_year,start_rate,IF(MortgageCalculator!$L$10&gt;=0,MIN(MortgageCalculator!$L$7,start_rate+MortgageCalculator!$L$10*ROUNDUP((A1222-MortgageCalculator!$L$6*periods_per_year)/MortgageCalculator!$L$9,0)),MAX(MortgageCalculator!$L$8,start_rate+MortgageCalculator!$L$10*ROUNDUP((A1222-MortgageCalculator!$L$6*periods_per_year)/MortgageCalculator!$L$9,0)))),start_rate))</f>
        <v/>
      </c>
      <c r="D1222" s="51" t="str">
        <f t="shared" si="116"/>
        <v/>
      </c>
      <c r="E1222" s="51" t="str">
        <f t="shared" si="117"/>
        <v/>
      </c>
      <c r="F1222" s="51" t="str">
        <f t="shared" si="118"/>
        <v/>
      </c>
      <c r="G1222" s="51" t="str">
        <f t="shared" si="119"/>
        <v/>
      </c>
    </row>
    <row r="1223" spans="1:7" x14ac:dyDescent="0.2">
      <c r="A1223" s="48" t="str">
        <f t="shared" si="114"/>
        <v/>
      </c>
      <c r="B1223" s="49" t="str">
        <f t="shared" si="115"/>
        <v/>
      </c>
      <c r="C1223" s="50" t="str">
        <f>IF(A1223="","",IF(variable,IF(A1223&lt;MortgageCalculator!$L$6*periods_per_year,start_rate,IF(MortgageCalculator!$L$10&gt;=0,MIN(MortgageCalculator!$L$7,start_rate+MortgageCalculator!$L$10*ROUNDUP((A1223-MortgageCalculator!$L$6*periods_per_year)/MortgageCalculator!$L$9,0)),MAX(MortgageCalculator!$L$8,start_rate+MortgageCalculator!$L$10*ROUNDUP((A1223-MortgageCalculator!$L$6*periods_per_year)/MortgageCalculator!$L$9,0)))),start_rate))</f>
        <v/>
      </c>
      <c r="D1223" s="51" t="str">
        <f t="shared" si="116"/>
        <v/>
      </c>
      <c r="E1223" s="51" t="str">
        <f t="shared" si="117"/>
        <v/>
      </c>
      <c r="F1223" s="51" t="str">
        <f t="shared" si="118"/>
        <v/>
      </c>
      <c r="G1223" s="51" t="str">
        <f t="shared" si="119"/>
        <v/>
      </c>
    </row>
    <row r="1224" spans="1:7" x14ac:dyDescent="0.2">
      <c r="A1224" s="48" t="str">
        <f t="shared" si="114"/>
        <v/>
      </c>
      <c r="B1224" s="49" t="str">
        <f t="shared" si="115"/>
        <v/>
      </c>
      <c r="C1224" s="50" t="str">
        <f>IF(A1224="","",IF(variable,IF(A1224&lt;MortgageCalculator!$L$6*periods_per_year,start_rate,IF(MortgageCalculator!$L$10&gt;=0,MIN(MortgageCalculator!$L$7,start_rate+MortgageCalculator!$L$10*ROUNDUP((A1224-MortgageCalculator!$L$6*periods_per_year)/MortgageCalculator!$L$9,0)),MAX(MortgageCalculator!$L$8,start_rate+MortgageCalculator!$L$10*ROUNDUP((A1224-MortgageCalculator!$L$6*periods_per_year)/MortgageCalculator!$L$9,0)))),start_rate))</f>
        <v/>
      </c>
      <c r="D1224" s="51" t="str">
        <f t="shared" si="116"/>
        <v/>
      </c>
      <c r="E1224" s="51" t="str">
        <f t="shared" si="117"/>
        <v/>
      </c>
      <c r="F1224" s="51" t="str">
        <f t="shared" si="118"/>
        <v/>
      </c>
      <c r="G1224" s="51" t="str">
        <f t="shared" si="119"/>
        <v/>
      </c>
    </row>
    <row r="1225" spans="1:7" x14ac:dyDescent="0.2">
      <c r="A1225" s="48" t="str">
        <f t="shared" si="114"/>
        <v/>
      </c>
      <c r="B1225" s="49" t="str">
        <f t="shared" si="115"/>
        <v/>
      </c>
      <c r="C1225" s="50" t="str">
        <f>IF(A1225="","",IF(variable,IF(A1225&lt;MortgageCalculator!$L$6*periods_per_year,start_rate,IF(MortgageCalculator!$L$10&gt;=0,MIN(MortgageCalculator!$L$7,start_rate+MortgageCalculator!$L$10*ROUNDUP((A1225-MortgageCalculator!$L$6*periods_per_year)/MortgageCalculator!$L$9,0)),MAX(MortgageCalculator!$L$8,start_rate+MortgageCalculator!$L$10*ROUNDUP((A1225-MortgageCalculator!$L$6*periods_per_year)/MortgageCalculator!$L$9,0)))),start_rate))</f>
        <v/>
      </c>
      <c r="D1225" s="51" t="str">
        <f t="shared" si="116"/>
        <v/>
      </c>
      <c r="E1225" s="51" t="str">
        <f t="shared" si="117"/>
        <v/>
      </c>
      <c r="F1225" s="51" t="str">
        <f t="shared" si="118"/>
        <v/>
      </c>
      <c r="G1225" s="51" t="str">
        <f t="shared" si="119"/>
        <v/>
      </c>
    </row>
    <row r="1226" spans="1:7" x14ac:dyDescent="0.2">
      <c r="A1226" s="48" t="str">
        <f t="shared" si="114"/>
        <v/>
      </c>
      <c r="B1226" s="49" t="str">
        <f t="shared" si="115"/>
        <v/>
      </c>
      <c r="C1226" s="50" t="str">
        <f>IF(A1226="","",IF(variable,IF(A1226&lt;MortgageCalculator!$L$6*periods_per_year,start_rate,IF(MortgageCalculator!$L$10&gt;=0,MIN(MortgageCalculator!$L$7,start_rate+MortgageCalculator!$L$10*ROUNDUP((A1226-MortgageCalculator!$L$6*periods_per_year)/MortgageCalculator!$L$9,0)),MAX(MortgageCalculator!$L$8,start_rate+MortgageCalculator!$L$10*ROUNDUP((A1226-MortgageCalculator!$L$6*periods_per_year)/MortgageCalculator!$L$9,0)))),start_rate))</f>
        <v/>
      </c>
      <c r="D1226" s="51" t="str">
        <f t="shared" si="116"/>
        <v/>
      </c>
      <c r="E1226" s="51" t="str">
        <f t="shared" si="117"/>
        <v/>
      </c>
      <c r="F1226" s="51" t="str">
        <f t="shared" si="118"/>
        <v/>
      </c>
      <c r="G1226" s="51" t="str">
        <f t="shared" si="119"/>
        <v/>
      </c>
    </row>
    <row r="1227" spans="1:7" x14ac:dyDescent="0.2">
      <c r="A1227" s="48" t="str">
        <f t="shared" si="114"/>
        <v/>
      </c>
      <c r="B1227" s="49" t="str">
        <f t="shared" si="115"/>
        <v/>
      </c>
      <c r="C1227" s="50" t="str">
        <f>IF(A1227="","",IF(variable,IF(A1227&lt;MortgageCalculator!$L$6*periods_per_year,start_rate,IF(MortgageCalculator!$L$10&gt;=0,MIN(MortgageCalculator!$L$7,start_rate+MortgageCalculator!$L$10*ROUNDUP((A1227-MortgageCalculator!$L$6*periods_per_year)/MortgageCalculator!$L$9,0)),MAX(MortgageCalculator!$L$8,start_rate+MortgageCalculator!$L$10*ROUNDUP((A1227-MortgageCalculator!$L$6*periods_per_year)/MortgageCalculator!$L$9,0)))),start_rate))</f>
        <v/>
      </c>
      <c r="D1227" s="51" t="str">
        <f t="shared" si="116"/>
        <v/>
      </c>
      <c r="E1227" s="51" t="str">
        <f t="shared" si="117"/>
        <v/>
      </c>
      <c r="F1227" s="51" t="str">
        <f t="shared" si="118"/>
        <v/>
      </c>
      <c r="G1227" s="51" t="str">
        <f t="shared" si="119"/>
        <v/>
      </c>
    </row>
    <row r="1228" spans="1:7" x14ac:dyDescent="0.2">
      <c r="A1228" s="48" t="str">
        <f t="shared" si="114"/>
        <v/>
      </c>
      <c r="B1228" s="49" t="str">
        <f t="shared" si="115"/>
        <v/>
      </c>
      <c r="C1228" s="50" t="str">
        <f>IF(A1228="","",IF(variable,IF(A1228&lt;MortgageCalculator!$L$6*periods_per_year,start_rate,IF(MortgageCalculator!$L$10&gt;=0,MIN(MortgageCalculator!$L$7,start_rate+MortgageCalculator!$L$10*ROUNDUP((A1228-MortgageCalculator!$L$6*periods_per_year)/MortgageCalculator!$L$9,0)),MAX(MortgageCalculator!$L$8,start_rate+MortgageCalculator!$L$10*ROUNDUP((A1228-MortgageCalculator!$L$6*periods_per_year)/MortgageCalculator!$L$9,0)))),start_rate))</f>
        <v/>
      </c>
      <c r="D1228" s="51" t="str">
        <f t="shared" si="116"/>
        <v/>
      </c>
      <c r="E1228" s="51" t="str">
        <f t="shared" si="117"/>
        <v/>
      </c>
      <c r="F1228" s="51" t="str">
        <f t="shared" si="118"/>
        <v/>
      </c>
      <c r="G1228" s="51" t="str">
        <f t="shared" si="119"/>
        <v/>
      </c>
    </row>
    <row r="1229" spans="1:7" x14ac:dyDescent="0.2">
      <c r="A1229" s="48" t="str">
        <f t="shared" si="114"/>
        <v/>
      </c>
      <c r="B1229" s="49" t="str">
        <f t="shared" si="115"/>
        <v/>
      </c>
      <c r="C1229" s="50" t="str">
        <f>IF(A1229="","",IF(variable,IF(A1229&lt;MortgageCalculator!$L$6*periods_per_year,start_rate,IF(MortgageCalculator!$L$10&gt;=0,MIN(MortgageCalculator!$L$7,start_rate+MortgageCalculator!$L$10*ROUNDUP((A1229-MortgageCalculator!$L$6*periods_per_year)/MortgageCalculator!$L$9,0)),MAX(MortgageCalculator!$L$8,start_rate+MortgageCalculator!$L$10*ROUNDUP((A1229-MortgageCalculator!$L$6*periods_per_year)/MortgageCalculator!$L$9,0)))),start_rate))</f>
        <v/>
      </c>
      <c r="D1229" s="51" t="str">
        <f t="shared" si="116"/>
        <v/>
      </c>
      <c r="E1229" s="51" t="str">
        <f t="shared" si="117"/>
        <v/>
      </c>
      <c r="F1229" s="51" t="str">
        <f t="shared" si="118"/>
        <v/>
      </c>
      <c r="G1229" s="51" t="str">
        <f t="shared" si="119"/>
        <v/>
      </c>
    </row>
    <row r="1230" spans="1:7" x14ac:dyDescent="0.2">
      <c r="A1230" s="48" t="str">
        <f t="shared" si="114"/>
        <v/>
      </c>
      <c r="B1230" s="49" t="str">
        <f t="shared" si="115"/>
        <v/>
      </c>
      <c r="C1230" s="50" t="str">
        <f>IF(A1230="","",IF(variable,IF(A1230&lt;MortgageCalculator!$L$6*periods_per_year,start_rate,IF(MortgageCalculator!$L$10&gt;=0,MIN(MortgageCalculator!$L$7,start_rate+MortgageCalculator!$L$10*ROUNDUP((A1230-MortgageCalculator!$L$6*periods_per_year)/MortgageCalculator!$L$9,0)),MAX(MortgageCalculator!$L$8,start_rate+MortgageCalculator!$L$10*ROUNDUP((A1230-MortgageCalculator!$L$6*periods_per_year)/MortgageCalculator!$L$9,0)))),start_rate))</f>
        <v/>
      </c>
      <c r="D1230" s="51" t="str">
        <f t="shared" si="116"/>
        <v/>
      </c>
      <c r="E1230" s="51" t="str">
        <f t="shared" si="117"/>
        <v/>
      </c>
      <c r="F1230" s="51" t="str">
        <f t="shared" si="118"/>
        <v/>
      </c>
      <c r="G1230" s="51" t="str">
        <f t="shared" si="119"/>
        <v/>
      </c>
    </row>
    <row r="1231" spans="1:7" x14ac:dyDescent="0.2">
      <c r="A1231" s="48" t="str">
        <f t="shared" si="114"/>
        <v/>
      </c>
      <c r="B1231" s="49" t="str">
        <f t="shared" si="115"/>
        <v/>
      </c>
      <c r="C1231" s="50" t="str">
        <f>IF(A1231="","",IF(variable,IF(A1231&lt;MortgageCalculator!$L$6*periods_per_year,start_rate,IF(MortgageCalculator!$L$10&gt;=0,MIN(MortgageCalculator!$L$7,start_rate+MortgageCalculator!$L$10*ROUNDUP((A1231-MortgageCalculator!$L$6*periods_per_year)/MortgageCalculator!$L$9,0)),MAX(MortgageCalculator!$L$8,start_rate+MortgageCalculator!$L$10*ROUNDUP((A1231-MortgageCalculator!$L$6*periods_per_year)/MortgageCalculator!$L$9,0)))),start_rate))</f>
        <v/>
      </c>
      <c r="D1231" s="51" t="str">
        <f t="shared" si="116"/>
        <v/>
      </c>
      <c r="E1231" s="51" t="str">
        <f t="shared" si="117"/>
        <v/>
      </c>
      <c r="F1231" s="51" t="str">
        <f t="shared" si="118"/>
        <v/>
      </c>
      <c r="G1231" s="51" t="str">
        <f t="shared" si="119"/>
        <v/>
      </c>
    </row>
    <row r="1232" spans="1:7" x14ac:dyDescent="0.2">
      <c r="A1232" s="48" t="str">
        <f t="shared" si="114"/>
        <v/>
      </c>
      <c r="B1232" s="49" t="str">
        <f t="shared" si="115"/>
        <v/>
      </c>
      <c r="C1232" s="50" t="str">
        <f>IF(A1232="","",IF(variable,IF(A1232&lt;MortgageCalculator!$L$6*periods_per_year,start_rate,IF(MortgageCalculator!$L$10&gt;=0,MIN(MortgageCalculator!$L$7,start_rate+MortgageCalculator!$L$10*ROUNDUP((A1232-MortgageCalculator!$L$6*periods_per_year)/MortgageCalculator!$L$9,0)),MAX(MortgageCalculator!$L$8,start_rate+MortgageCalculator!$L$10*ROUNDUP((A1232-MortgageCalculator!$L$6*periods_per_year)/MortgageCalculator!$L$9,0)))),start_rate))</f>
        <v/>
      </c>
      <c r="D1232" s="51" t="str">
        <f t="shared" si="116"/>
        <v/>
      </c>
      <c r="E1232" s="51" t="str">
        <f t="shared" si="117"/>
        <v/>
      </c>
      <c r="F1232" s="51" t="str">
        <f t="shared" si="118"/>
        <v/>
      </c>
      <c r="G1232" s="51" t="str">
        <f t="shared" si="119"/>
        <v/>
      </c>
    </row>
    <row r="1233" spans="1:7" x14ac:dyDescent="0.2">
      <c r="A1233" s="48" t="str">
        <f t="shared" si="114"/>
        <v/>
      </c>
      <c r="B1233" s="49" t="str">
        <f t="shared" si="115"/>
        <v/>
      </c>
      <c r="C1233" s="50" t="str">
        <f>IF(A1233="","",IF(variable,IF(A1233&lt;MortgageCalculator!$L$6*periods_per_year,start_rate,IF(MortgageCalculator!$L$10&gt;=0,MIN(MortgageCalculator!$L$7,start_rate+MortgageCalculator!$L$10*ROUNDUP((A1233-MortgageCalculator!$L$6*periods_per_year)/MortgageCalculator!$L$9,0)),MAX(MortgageCalculator!$L$8,start_rate+MortgageCalculator!$L$10*ROUNDUP((A1233-MortgageCalculator!$L$6*periods_per_year)/MortgageCalculator!$L$9,0)))),start_rate))</f>
        <v/>
      </c>
      <c r="D1233" s="51" t="str">
        <f t="shared" si="116"/>
        <v/>
      </c>
      <c r="E1233" s="51" t="str">
        <f t="shared" si="117"/>
        <v/>
      </c>
      <c r="F1233" s="51" t="str">
        <f t="shared" si="118"/>
        <v/>
      </c>
      <c r="G1233" s="51" t="str">
        <f t="shared" si="119"/>
        <v/>
      </c>
    </row>
    <row r="1234" spans="1:7" x14ac:dyDescent="0.2">
      <c r="A1234" s="48" t="str">
        <f t="shared" si="114"/>
        <v/>
      </c>
      <c r="B1234" s="49" t="str">
        <f t="shared" si="115"/>
        <v/>
      </c>
      <c r="C1234" s="50" t="str">
        <f>IF(A1234="","",IF(variable,IF(A1234&lt;MortgageCalculator!$L$6*periods_per_year,start_rate,IF(MortgageCalculator!$L$10&gt;=0,MIN(MortgageCalculator!$L$7,start_rate+MortgageCalculator!$L$10*ROUNDUP((A1234-MortgageCalculator!$L$6*periods_per_year)/MortgageCalculator!$L$9,0)),MAX(MortgageCalculator!$L$8,start_rate+MortgageCalculator!$L$10*ROUNDUP((A1234-MortgageCalculator!$L$6*periods_per_year)/MortgageCalculator!$L$9,0)))),start_rate))</f>
        <v/>
      </c>
      <c r="D1234" s="51" t="str">
        <f t="shared" si="116"/>
        <v/>
      </c>
      <c r="E1234" s="51" t="str">
        <f t="shared" si="117"/>
        <v/>
      </c>
      <c r="F1234" s="51" t="str">
        <f t="shared" si="118"/>
        <v/>
      </c>
      <c r="G1234" s="51" t="str">
        <f t="shared" si="119"/>
        <v/>
      </c>
    </row>
    <row r="1235" spans="1:7" x14ac:dyDescent="0.2">
      <c r="A1235" s="48" t="str">
        <f t="shared" si="114"/>
        <v/>
      </c>
      <c r="B1235" s="49" t="str">
        <f t="shared" si="115"/>
        <v/>
      </c>
      <c r="C1235" s="50" t="str">
        <f>IF(A1235="","",IF(variable,IF(A1235&lt;MortgageCalculator!$L$6*periods_per_year,start_rate,IF(MortgageCalculator!$L$10&gt;=0,MIN(MortgageCalculator!$L$7,start_rate+MortgageCalculator!$L$10*ROUNDUP((A1235-MortgageCalculator!$L$6*periods_per_year)/MortgageCalculator!$L$9,0)),MAX(MortgageCalculator!$L$8,start_rate+MortgageCalculator!$L$10*ROUNDUP((A1235-MortgageCalculator!$L$6*periods_per_year)/MortgageCalculator!$L$9,0)))),start_rate))</f>
        <v/>
      </c>
      <c r="D1235" s="51" t="str">
        <f t="shared" si="116"/>
        <v/>
      </c>
      <c r="E1235" s="51" t="str">
        <f t="shared" si="117"/>
        <v/>
      </c>
      <c r="F1235" s="51" t="str">
        <f t="shared" si="118"/>
        <v/>
      </c>
      <c r="G1235" s="51" t="str">
        <f t="shared" si="119"/>
        <v/>
      </c>
    </row>
    <row r="1236" spans="1:7" x14ac:dyDescent="0.2">
      <c r="A1236" s="48" t="str">
        <f t="shared" si="114"/>
        <v/>
      </c>
      <c r="B1236" s="49" t="str">
        <f t="shared" si="115"/>
        <v/>
      </c>
      <c r="C1236" s="50" t="str">
        <f>IF(A1236="","",IF(variable,IF(A1236&lt;MortgageCalculator!$L$6*periods_per_year,start_rate,IF(MortgageCalculator!$L$10&gt;=0,MIN(MortgageCalculator!$L$7,start_rate+MortgageCalculator!$L$10*ROUNDUP((A1236-MortgageCalculator!$L$6*periods_per_year)/MortgageCalculator!$L$9,0)),MAX(MortgageCalculator!$L$8,start_rate+MortgageCalculator!$L$10*ROUNDUP((A1236-MortgageCalculator!$L$6*periods_per_year)/MortgageCalculator!$L$9,0)))),start_rate))</f>
        <v/>
      </c>
      <c r="D1236" s="51" t="str">
        <f t="shared" si="116"/>
        <v/>
      </c>
      <c r="E1236" s="51" t="str">
        <f t="shared" si="117"/>
        <v/>
      </c>
      <c r="F1236" s="51" t="str">
        <f t="shared" si="118"/>
        <v/>
      </c>
      <c r="G1236" s="51" t="str">
        <f t="shared" si="119"/>
        <v/>
      </c>
    </row>
    <row r="1237" spans="1:7" x14ac:dyDescent="0.2">
      <c r="A1237" s="48" t="str">
        <f t="shared" si="114"/>
        <v/>
      </c>
      <c r="B1237" s="49" t="str">
        <f t="shared" si="115"/>
        <v/>
      </c>
      <c r="C1237" s="50" t="str">
        <f>IF(A1237="","",IF(variable,IF(A1237&lt;MortgageCalculator!$L$6*periods_per_year,start_rate,IF(MortgageCalculator!$L$10&gt;=0,MIN(MortgageCalculator!$L$7,start_rate+MortgageCalculator!$L$10*ROUNDUP((A1237-MortgageCalculator!$L$6*periods_per_year)/MortgageCalculator!$L$9,0)),MAX(MortgageCalculator!$L$8,start_rate+MortgageCalculator!$L$10*ROUNDUP((A1237-MortgageCalculator!$L$6*periods_per_year)/MortgageCalculator!$L$9,0)))),start_rate))</f>
        <v/>
      </c>
      <c r="D1237" s="51" t="str">
        <f t="shared" si="116"/>
        <v/>
      </c>
      <c r="E1237" s="51" t="str">
        <f t="shared" si="117"/>
        <v/>
      </c>
      <c r="F1237" s="51" t="str">
        <f t="shared" si="118"/>
        <v/>
      </c>
      <c r="G1237" s="51" t="str">
        <f t="shared" si="119"/>
        <v/>
      </c>
    </row>
    <row r="1238" spans="1:7" x14ac:dyDescent="0.2">
      <c r="A1238" s="48" t="str">
        <f t="shared" si="114"/>
        <v/>
      </c>
      <c r="B1238" s="49" t="str">
        <f t="shared" si="115"/>
        <v/>
      </c>
      <c r="C1238" s="50" t="str">
        <f>IF(A1238="","",IF(variable,IF(A1238&lt;MortgageCalculator!$L$6*periods_per_year,start_rate,IF(MortgageCalculator!$L$10&gt;=0,MIN(MortgageCalculator!$L$7,start_rate+MortgageCalculator!$L$10*ROUNDUP((A1238-MortgageCalculator!$L$6*periods_per_year)/MortgageCalculator!$L$9,0)),MAX(MortgageCalculator!$L$8,start_rate+MortgageCalculator!$L$10*ROUNDUP((A1238-MortgageCalculator!$L$6*periods_per_year)/MortgageCalculator!$L$9,0)))),start_rate))</f>
        <v/>
      </c>
      <c r="D1238" s="51" t="str">
        <f t="shared" si="116"/>
        <v/>
      </c>
      <c r="E1238" s="51" t="str">
        <f t="shared" si="117"/>
        <v/>
      </c>
      <c r="F1238" s="51" t="str">
        <f t="shared" si="118"/>
        <v/>
      </c>
      <c r="G1238" s="51" t="str">
        <f t="shared" si="119"/>
        <v/>
      </c>
    </row>
    <row r="1239" spans="1:7" x14ac:dyDescent="0.2">
      <c r="A1239" s="48" t="str">
        <f t="shared" si="114"/>
        <v/>
      </c>
      <c r="B1239" s="49" t="str">
        <f t="shared" si="115"/>
        <v/>
      </c>
      <c r="C1239" s="50" t="str">
        <f>IF(A1239="","",IF(variable,IF(A1239&lt;MortgageCalculator!$L$6*periods_per_year,start_rate,IF(MortgageCalculator!$L$10&gt;=0,MIN(MortgageCalculator!$L$7,start_rate+MortgageCalculator!$L$10*ROUNDUP((A1239-MortgageCalculator!$L$6*periods_per_year)/MortgageCalculator!$L$9,0)),MAX(MortgageCalculator!$L$8,start_rate+MortgageCalculator!$L$10*ROUNDUP((A1239-MortgageCalculator!$L$6*periods_per_year)/MortgageCalculator!$L$9,0)))),start_rate))</f>
        <v/>
      </c>
      <c r="D1239" s="51" t="str">
        <f t="shared" si="116"/>
        <v/>
      </c>
      <c r="E1239" s="51" t="str">
        <f t="shared" si="117"/>
        <v/>
      </c>
      <c r="F1239" s="51" t="str">
        <f t="shared" si="118"/>
        <v/>
      </c>
      <c r="G1239" s="51" t="str">
        <f t="shared" si="119"/>
        <v/>
      </c>
    </row>
    <row r="1240" spans="1:7" x14ac:dyDescent="0.2">
      <c r="A1240" s="48" t="str">
        <f t="shared" si="114"/>
        <v/>
      </c>
      <c r="B1240" s="49" t="str">
        <f t="shared" si="115"/>
        <v/>
      </c>
      <c r="C1240" s="50" t="str">
        <f>IF(A1240="","",IF(variable,IF(A1240&lt;MortgageCalculator!$L$6*periods_per_year,start_rate,IF(MortgageCalculator!$L$10&gt;=0,MIN(MortgageCalculator!$L$7,start_rate+MortgageCalculator!$L$10*ROUNDUP((A1240-MortgageCalculator!$L$6*periods_per_year)/MortgageCalculator!$L$9,0)),MAX(MortgageCalculator!$L$8,start_rate+MortgageCalculator!$L$10*ROUNDUP((A1240-MortgageCalculator!$L$6*periods_per_year)/MortgageCalculator!$L$9,0)))),start_rate))</f>
        <v/>
      </c>
      <c r="D1240" s="51" t="str">
        <f t="shared" si="116"/>
        <v/>
      </c>
      <c r="E1240" s="51" t="str">
        <f t="shared" si="117"/>
        <v/>
      </c>
      <c r="F1240" s="51" t="str">
        <f t="shared" si="118"/>
        <v/>
      </c>
      <c r="G1240" s="51" t="str">
        <f t="shared" si="119"/>
        <v/>
      </c>
    </row>
    <row r="1241" spans="1:7" x14ac:dyDescent="0.2">
      <c r="A1241" s="48" t="str">
        <f t="shared" si="114"/>
        <v/>
      </c>
      <c r="B1241" s="49" t="str">
        <f t="shared" si="115"/>
        <v/>
      </c>
      <c r="C1241" s="50" t="str">
        <f>IF(A1241="","",IF(variable,IF(A1241&lt;MortgageCalculator!$L$6*periods_per_year,start_rate,IF(MortgageCalculator!$L$10&gt;=0,MIN(MortgageCalculator!$L$7,start_rate+MortgageCalculator!$L$10*ROUNDUP((A1241-MortgageCalculator!$L$6*periods_per_year)/MortgageCalculator!$L$9,0)),MAX(MortgageCalculator!$L$8,start_rate+MortgageCalculator!$L$10*ROUNDUP((A1241-MortgageCalculator!$L$6*periods_per_year)/MortgageCalculator!$L$9,0)))),start_rate))</f>
        <v/>
      </c>
      <c r="D1241" s="51" t="str">
        <f t="shared" si="116"/>
        <v/>
      </c>
      <c r="E1241" s="51" t="str">
        <f t="shared" si="117"/>
        <v/>
      </c>
      <c r="F1241" s="51" t="str">
        <f t="shared" si="118"/>
        <v/>
      </c>
      <c r="G1241" s="51" t="str">
        <f t="shared" si="119"/>
        <v/>
      </c>
    </row>
    <row r="1242" spans="1:7" x14ac:dyDescent="0.2">
      <c r="A1242" s="48" t="str">
        <f t="shared" si="114"/>
        <v/>
      </c>
      <c r="B1242" s="49" t="str">
        <f t="shared" si="115"/>
        <v/>
      </c>
      <c r="C1242" s="50" t="str">
        <f>IF(A1242="","",IF(variable,IF(A1242&lt;MortgageCalculator!$L$6*periods_per_year,start_rate,IF(MortgageCalculator!$L$10&gt;=0,MIN(MortgageCalculator!$L$7,start_rate+MortgageCalculator!$L$10*ROUNDUP((A1242-MortgageCalculator!$L$6*periods_per_year)/MortgageCalculator!$L$9,0)),MAX(MortgageCalculator!$L$8,start_rate+MortgageCalculator!$L$10*ROUNDUP((A1242-MortgageCalculator!$L$6*periods_per_year)/MortgageCalculator!$L$9,0)))),start_rate))</f>
        <v/>
      </c>
      <c r="D1242" s="51" t="str">
        <f t="shared" si="116"/>
        <v/>
      </c>
      <c r="E1242" s="51" t="str">
        <f t="shared" si="117"/>
        <v/>
      </c>
      <c r="F1242" s="51" t="str">
        <f t="shared" si="118"/>
        <v/>
      </c>
      <c r="G1242" s="51" t="str">
        <f t="shared" si="119"/>
        <v/>
      </c>
    </row>
    <row r="1243" spans="1:7" x14ac:dyDescent="0.2">
      <c r="A1243" s="48" t="str">
        <f t="shared" si="114"/>
        <v/>
      </c>
      <c r="B1243" s="49" t="str">
        <f t="shared" si="115"/>
        <v/>
      </c>
      <c r="C1243" s="50" t="str">
        <f>IF(A1243="","",IF(variable,IF(A1243&lt;MortgageCalculator!$L$6*periods_per_year,start_rate,IF(MortgageCalculator!$L$10&gt;=0,MIN(MortgageCalculator!$L$7,start_rate+MortgageCalculator!$L$10*ROUNDUP((A1243-MortgageCalculator!$L$6*periods_per_year)/MortgageCalculator!$L$9,0)),MAX(MortgageCalculator!$L$8,start_rate+MortgageCalculator!$L$10*ROUNDUP((A1243-MortgageCalculator!$L$6*periods_per_year)/MortgageCalculator!$L$9,0)))),start_rate))</f>
        <v/>
      </c>
      <c r="D1243" s="51" t="str">
        <f t="shared" si="116"/>
        <v/>
      </c>
      <c r="E1243" s="51" t="str">
        <f t="shared" si="117"/>
        <v/>
      </c>
      <c r="F1243" s="51" t="str">
        <f t="shared" si="118"/>
        <v/>
      </c>
      <c r="G1243" s="51" t="str">
        <f t="shared" si="119"/>
        <v/>
      </c>
    </row>
    <row r="1244" spans="1:7" x14ac:dyDescent="0.2">
      <c r="A1244" s="48" t="str">
        <f t="shared" si="114"/>
        <v/>
      </c>
      <c r="B1244" s="49" t="str">
        <f t="shared" si="115"/>
        <v/>
      </c>
      <c r="C1244" s="50" t="str">
        <f>IF(A1244="","",IF(variable,IF(A1244&lt;MortgageCalculator!$L$6*periods_per_year,start_rate,IF(MortgageCalculator!$L$10&gt;=0,MIN(MortgageCalculator!$L$7,start_rate+MortgageCalculator!$L$10*ROUNDUP((A1244-MortgageCalculator!$L$6*periods_per_year)/MortgageCalculator!$L$9,0)),MAX(MortgageCalculator!$L$8,start_rate+MortgageCalculator!$L$10*ROUNDUP((A1244-MortgageCalculator!$L$6*periods_per_year)/MortgageCalculator!$L$9,0)))),start_rate))</f>
        <v/>
      </c>
      <c r="D1244" s="51" t="str">
        <f t="shared" si="116"/>
        <v/>
      </c>
      <c r="E1244" s="51" t="str">
        <f t="shared" si="117"/>
        <v/>
      </c>
      <c r="F1244" s="51" t="str">
        <f t="shared" si="118"/>
        <v/>
      </c>
      <c r="G1244" s="51" t="str">
        <f t="shared" si="119"/>
        <v/>
      </c>
    </row>
    <row r="1245" spans="1:7" x14ac:dyDescent="0.2">
      <c r="A1245" s="48" t="str">
        <f t="shared" si="114"/>
        <v/>
      </c>
      <c r="B1245" s="49" t="str">
        <f t="shared" si="115"/>
        <v/>
      </c>
      <c r="C1245" s="50" t="str">
        <f>IF(A1245="","",IF(variable,IF(A1245&lt;MortgageCalculator!$L$6*periods_per_year,start_rate,IF(MortgageCalculator!$L$10&gt;=0,MIN(MortgageCalculator!$L$7,start_rate+MortgageCalculator!$L$10*ROUNDUP((A1245-MortgageCalculator!$L$6*periods_per_year)/MortgageCalculator!$L$9,0)),MAX(MortgageCalculator!$L$8,start_rate+MortgageCalculator!$L$10*ROUNDUP((A1245-MortgageCalculator!$L$6*periods_per_year)/MortgageCalculator!$L$9,0)))),start_rate))</f>
        <v/>
      </c>
      <c r="D1245" s="51" t="str">
        <f t="shared" si="116"/>
        <v/>
      </c>
      <c r="E1245" s="51" t="str">
        <f t="shared" si="117"/>
        <v/>
      </c>
      <c r="F1245" s="51" t="str">
        <f t="shared" si="118"/>
        <v/>
      </c>
      <c r="G1245" s="51" t="str">
        <f t="shared" si="119"/>
        <v/>
      </c>
    </row>
    <row r="1246" spans="1:7" x14ac:dyDescent="0.2">
      <c r="A1246" s="48" t="str">
        <f t="shared" si="114"/>
        <v/>
      </c>
      <c r="B1246" s="49" t="str">
        <f t="shared" si="115"/>
        <v/>
      </c>
      <c r="C1246" s="50" t="str">
        <f>IF(A1246="","",IF(variable,IF(A1246&lt;MortgageCalculator!$L$6*periods_per_year,start_rate,IF(MortgageCalculator!$L$10&gt;=0,MIN(MortgageCalculator!$L$7,start_rate+MortgageCalculator!$L$10*ROUNDUP((A1246-MortgageCalculator!$L$6*periods_per_year)/MortgageCalculator!$L$9,0)),MAX(MortgageCalculator!$L$8,start_rate+MortgageCalculator!$L$10*ROUNDUP((A1246-MortgageCalculator!$L$6*periods_per_year)/MortgageCalculator!$L$9,0)))),start_rate))</f>
        <v/>
      </c>
      <c r="D1246" s="51" t="str">
        <f t="shared" si="116"/>
        <v/>
      </c>
      <c r="E1246" s="51" t="str">
        <f t="shared" si="117"/>
        <v/>
      </c>
      <c r="F1246" s="51" t="str">
        <f t="shared" si="118"/>
        <v/>
      </c>
      <c r="G1246" s="51" t="str">
        <f t="shared" si="119"/>
        <v/>
      </c>
    </row>
    <row r="1247" spans="1:7" x14ac:dyDescent="0.2">
      <c r="A1247" s="48" t="str">
        <f t="shared" si="114"/>
        <v/>
      </c>
      <c r="B1247" s="49" t="str">
        <f t="shared" si="115"/>
        <v/>
      </c>
      <c r="C1247" s="50" t="str">
        <f>IF(A1247="","",IF(variable,IF(A1247&lt;MortgageCalculator!$L$6*periods_per_year,start_rate,IF(MortgageCalculator!$L$10&gt;=0,MIN(MortgageCalculator!$L$7,start_rate+MortgageCalculator!$L$10*ROUNDUP((A1247-MortgageCalculator!$L$6*periods_per_year)/MortgageCalculator!$L$9,0)),MAX(MortgageCalculator!$L$8,start_rate+MortgageCalculator!$L$10*ROUNDUP((A1247-MortgageCalculator!$L$6*periods_per_year)/MortgageCalculator!$L$9,0)))),start_rate))</f>
        <v/>
      </c>
      <c r="D1247" s="51" t="str">
        <f t="shared" si="116"/>
        <v/>
      </c>
      <c r="E1247" s="51" t="str">
        <f t="shared" si="117"/>
        <v/>
      </c>
      <c r="F1247" s="51" t="str">
        <f t="shared" si="118"/>
        <v/>
      </c>
      <c r="G1247" s="51" t="str">
        <f t="shared" si="119"/>
        <v/>
      </c>
    </row>
    <row r="1248" spans="1:7" x14ac:dyDescent="0.2">
      <c r="A1248" s="48" t="str">
        <f t="shared" si="114"/>
        <v/>
      </c>
      <c r="B1248" s="49" t="str">
        <f t="shared" si="115"/>
        <v/>
      </c>
      <c r="C1248" s="50" t="str">
        <f>IF(A1248="","",IF(variable,IF(A1248&lt;MortgageCalculator!$L$6*periods_per_year,start_rate,IF(MortgageCalculator!$L$10&gt;=0,MIN(MortgageCalculator!$L$7,start_rate+MortgageCalculator!$L$10*ROUNDUP((A1248-MortgageCalculator!$L$6*periods_per_year)/MortgageCalculator!$L$9,0)),MAX(MortgageCalculator!$L$8,start_rate+MortgageCalculator!$L$10*ROUNDUP((A1248-MortgageCalculator!$L$6*periods_per_year)/MortgageCalculator!$L$9,0)))),start_rate))</f>
        <v/>
      </c>
      <c r="D1248" s="51" t="str">
        <f t="shared" si="116"/>
        <v/>
      </c>
      <c r="E1248" s="51" t="str">
        <f t="shared" si="117"/>
        <v/>
      </c>
      <c r="F1248" s="51" t="str">
        <f t="shared" si="118"/>
        <v/>
      </c>
      <c r="G1248" s="51" t="str">
        <f t="shared" si="119"/>
        <v/>
      </c>
    </row>
    <row r="1249" spans="1:7" x14ac:dyDescent="0.2">
      <c r="A1249" s="48" t="str">
        <f t="shared" si="114"/>
        <v/>
      </c>
      <c r="B1249" s="49" t="str">
        <f t="shared" si="115"/>
        <v/>
      </c>
      <c r="C1249" s="50" t="str">
        <f>IF(A1249="","",IF(variable,IF(A1249&lt;MortgageCalculator!$L$6*periods_per_year,start_rate,IF(MortgageCalculator!$L$10&gt;=0,MIN(MortgageCalculator!$L$7,start_rate+MortgageCalculator!$L$10*ROUNDUP((A1249-MortgageCalculator!$L$6*periods_per_year)/MortgageCalculator!$L$9,0)),MAX(MortgageCalculator!$L$8,start_rate+MortgageCalculator!$L$10*ROUNDUP((A1249-MortgageCalculator!$L$6*periods_per_year)/MortgageCalculator!$L$9,0)))),start_rate))</f>
        <v/>
      </c>
      <c r="D1249" s="51" t="str">
        <f t="shared" si="116"/>
        <v/>
      </c>
      <c r="E1249" s="51" t="str">
        <f t="shared" si="117"/>
        <v/>
      </c>
      <c r="F1249" s="51" t="str">
        <f t="shared" si="118"/>
        <v/>
      </c>
      <c r="G1249" s="51" t="str">
        <f t="shared" si="119"/>
        <v/>
      </c>
    </row>
    <row r="1250" spans="1:7" x14ac:dyDescent="0.2">
      <c r="A1250" s="48" t="str">
        <f t="shared" si="114"/>
        <v/>
      </c>
      <c r="B1250" s="49" t="str">
        <f t="shared" si="115"/>
        <v/>
      </c>
      <c r="C1250" s="50" t="str">
        <f>IF(A1250="","",IF(variable,IF(A1250&lt;MortgageCalculator!$L$6*periods_per_year,start_rate,IF(MortgageCalculator!$L$10&gt;=0,MIN(MortgageCalculator!$L$7,start_rate+MortgageCalculator!$L$10*ROUNDUP((A1250-MortgageCalculator!$L$6*periods_per_year)/MortgageCalculator!$L$9,0)),MAX(MortgageCalculator!$L$8,start_rate+MortgageCalculator!$L$10*ROUNDUP((A1250-MortgageCalculator!$L$6*periods_per_year)/MortgageCalculator!$L$9,0)))),start_rate))</f>
        <v/>
      </c>
      <c r="D1250" s="51" t="str">
        <f t="shared" si="116"/>
        <v/>
      </c>
      <c r="E1250" s="51" t="str">
        <f t="shared" si="117"/>
        <v/>
      </c>
      <c r="F1250" s="51" t="str">
        <f t="shared" si="118"/>
        <v/>
      </c>
      <c r="G1250" s="51" t="str">
        <f t="shared" si="119"/>
        <v/>
      </c>
    </row>
    <row r="1251" spans="1:7" x14ac:dyDescent="0.2">
      <c r="A1251" s="48" t="str">
        <f t="shared" si="114"/>
        <v/>
      </c>
      <c r="B1251" s="49" t="str">
        <f t="shared" si="115"/>
        <v/>
      </c>
      <c r="C1251" s="50" t="str">
        <f>IF(A1251="","",IF(variable,IF(A1251&lt;MortgageCalculator!$L$6*periods_per_year,start_rate,IF(MortgageCalculator!$L$10&gt;=0,MIN(MortgageCalculator!$L$7,start_rate+MortgageCalculator!$L$10*ROUNDUP((A1251-MortgageCalculator!$L$6*periods_per_year)/MortgageCalculator!$L$9,0)),MAX(MortgageCalculator!$L$8,start_rate+MortgageCalculator!$L$10*ROUNDUP((A1251-MortgageCalculator!$L$6*periods_per_year)/MortgageCalculator!$L$9,0)))),start_rate))</f>
        <v/>
      </c>
      <c r="D1251" s="51" t="str">
        <f t="shared" si="116"/>
        <v/>
      </c>
      <c r="E1251" s="51" t="str">
        <f t="shared" si="117"/>
        <v/>
      </c>
      <c r="F1251" s="51" t="str">
        <f t="shared" si="118"/>
        <v/>
      </c>
      <c r="G1251" s="51" t="str">
        <f t="shared" si="119"/>
        <v/>
      </c>
    </row>
    <row r="1252" spans="1:7" x14ac:dyDescent="0.2">
      <c r="A1252" s="48" t="str">
        <f t="shared" si="114"/>
        <v/>
      </c>
      <c r="B1252" s="49" t="str">
        <f t="shared" si="115"/>
        <v/>
      </c>
      <c r="C1252" s="50" t="str">
        <f>IF(A1252="","",IF(variable,IF(A1252&lt;MortgageCalculator!$L$6*periods_per_year,start_rate,IF(MortgageCalculator!$L$10&gt;=0,MIN(MortgageCalculator!$L$7,start_rate+MortgageCalculator!$L$10*ROUNDUP((A1252-MortgageCalculator!$L$6*periods_per_year)/MortgageCalculator!$L$9,0)),MAX(MortgageCalculator!$L$8,start_rate+MortgageCalculator!$L$10*ROUNDUP((A1252-MortgageCalculator!$L$6*periods_per_year)/MortgageCalculator!$L$9,0)))),start_rate))</f>
        <v/>
      </c>
      <c r="D1252" s="51" t="str">
        <f t="shared" si="116"/>
        <v/>
      </c>
      <c r="E1252" s="51" t="str">
        <f t="shared" si="117"/>
        <v/>
      </c>
      <c r="F1252" s="51" t="str">
        <f t="shared" si="118"/>
        <v/>
      </c>
      <c r="G1252" s="51" t="str">
        <f t="shared" si="119"/>
        <v/>
      </c>
    </row>
    <row r="1253" spans="1:7" x14ac:dyDescent="0.2">
      <c r="A1253" s="48" t="str">
        <f t="shared" si="114"/>
        <v/>
      </c>
      <c r="B1253" s="49" t="str">
        <f t="shared" si="115"/>
        <v/>
      </c>
      <c r="C1253" s="50" t="str">
        <f>IF(A1253="","",IF(variable,IF(A1253&lt;MortgageCalculator!$L$6*periods_per_year,start_rate,IF(MortgageCalculator!$L$10&gt;=0,MIN(MortgageCalculator!$L$7,start_rate+MortgageCalculator!$L$10*ROUNDUP((A1253-MortgageCalculator!$L$6*periods_per_year)/MortgageCalculator!$L$9,0)),MAX(MortgageCalculator!$L$8,start_rate+MortgageCalculator!$L$10*ROUNDUP((A1253-MortgageCalculator!$L$6*periods_per_year)/MortgageCalculator!$L$9,0)))),start_rate))</f>
        <v/>
      </c>
      <c r="D1253" s="51" t="str">
        <f t="shared" si="116"/>
        <v/>
      </c>
      <c r="E1253" s="51" t="str">
        <f t="shared" si="117"/>
        <v/>
      </c>
      <c r="F1253" s="51" t="str">
        <f t="shared" si="118"/>
        <v/>
      </c>
      <c r="G1253" s="51" t="str">
        <f t="shared" si="119"/>
        <v/>
      </c>
    </row>
    <row r="1254" spans="1:7" x14ac:dyDescent="0.2">
      <c r="A1254" s="48" t="str">
        <f t="shared" si="114"/>
        <v/>
      </c>
      <c r="B1254" s="49" t="str">
        <f t="shared" si="115"/>
        <v/>
      </c>
      <c r="C1254" s="50" t="str">
        <f>IF(A1254="","",IF(variable,IF(A1254&lt;MortgageCalculator!$L$6*periods_per_year,start_rate,IF(MortgageCalculator!$L$10&gt;=0,MIN(MortgageCalculator!$L$7,start_rate+MortgageCalculator!$L$10*ROUNDUP((A1254-MortgageCalculator!$L$6*periods_per_year)/MortgageCalculator!$L$9,0)),MAX(MortgageCalculator!$L$8,start_rate+MortgageCalculator!$L$10*ROUNDUP((A1254-MortgageCalculator!$L$6*periods_per_year)/MortgageCalculator!$L$9,0)))),start_rate))</f>
        <v/>
      </c>
      <c r="D1254" s="51" t="str">
        <f t="shared" si="116"/>
        <v/>
      </c>
      <c r="E1254" s="51" t="str">
        <f t="shared" si="117"/>
        <v/>
      </c>
      <c r="F1254" s="51" t="str">
        <f t="shared" si="118"/>
        <v/>
      </c>
      <c r="G1254" s="51" t="str">
        <f t="shared" si="119"/>
        <v/>
      </c>
    </row>
    <row r="1255" spans="1:7" x14ac:dyDescent="0.2">
      <c r="A1255" s="48" t="str">
        <f t="shared" si="114"/>
        <v/>
      </c>
      <c r="B1255" s="49" t="str">
        <f t="shared" si="115"/>
        <v/>
      </c>
      <c r="C1255" s="50" t="str">
        <f>IF(A1255="","",IF(variable,IF(A1255&lt;MortgageCalculator!$L$6*periods_per_year,start_rate,IF(MortgageCalculator!$L$10&gt;=0,MIN(MortgageCalculator!$L$7,start_rate+MortgageCalculator!$L$10*ROUNDUP((A1255-MortgageCalculator!$L$6*periods_per_year)/MortgageCalculator!$L$9,0)),MAX(MortgageCalculator!$L$8,start_rate+MortgageCalculator!$L$10*ROUNDUP((A1255-MortgageCalculator!$L$6*periods_per_year)/MortgageCalculator!$L$9,0)))),start_rate))</f>
        <v/>
      </c>
      <c r="D1255" s="51" t="str">
        <f t="shared" si="116"/>
        <v/>
      </c>
      <c r="E1255" s="51" t="str">
        <f t="shared" si="117"/>
        <v/>
      </c>
      <c r="F1255" s="51" t="str">
        <f t="shared" si="118"/>
        <v/>
      </c>
      <c r="G1255" s="51" t="str">
        <f t="shared" si="119"/>
        <v/>
      </c>
    </row>
    <row r="1256" spans="1:7" x14ac:dyDescent="0.2">
      <c r="A1256" s="48" t="str">
        <f t="shared" si="114"/>
        <v/>
      </c>
      <c r="B1256" s="49" t="str">
        <f t="shared" si="115"/>
        <v/>
      </c>
      <c r="C1256" s="50" t="str">
        <f>IF(A1256="","",IF(variable,IF(A1256&lt;MortgageCalculator!$L$6*periods_per_year,start_rate,IF(MortgageCalculator!$L$10&gt;=0,MIN(MortgageCalculator!$L$7,start_rate+MortgageCalculator!$L$10*ROUNDUP((A1256-MortgageCalculator!$L$6*periods_per_year)/MortgageCalculator!$L$9,0)),MAX(MortgageCalculator!$L$8,start_rate+MortgageCalculator!$L$10*ROUNDUP((A1256-MortgageCalculator!$L$6*periods_per_year)/MortgageCalculator!$L$9,0)))),start_rate))</f>
        <v/>
      </c>
      <c r="D1256" s="51" t="str">
        <f t="shared" si="116"/>
        <v/>
      </c>
      <c r="E1256" s="51" t="str">
        <f t="shared" si="117"/>
        <v/>
      </c>
      <c r="F1256" s="51" t="str">
        <f t="shared" si="118"/>
        <v/>
      </c>
      <c r="G1256" s="51" t="str">
        <f t="shared" si="119"/>
        <v/>
      </c>
    </row>
    <row r="1257" spans="1:7" x14ac:dyDescent="0.2">
      <c r="A1257" s="48" t="str">
        <f t="shared" si="114"/>
        <v/>
      </c>
      <c r="B1257" s="49" t="str">
        <f t="shared" si="115"/>
        <v/>
      </c>
      <c r="C1257" s="50" t="str">
        <f>IF(A1257="","",IF(variable,IF(A1257&lt;MortgageCalculator!$L$6*periods_per_year,start_rate,IF(MortgageCalculator!$L$10&gt;=0,MIN(MortgageCalculator!$L$7,start_rate+MortgageCalculator!$L$10*ROUNDUP((A1257-MortgageCalculator!$L$6*periods_per_year)/MortgageCalculator!$L$9,0)),MAX(MortgageCalculator!$L$8,start_rate+MortgageCalculator!$L$10*ROUNDUP((A1257-MortgageCalculator!$L$6*periods_per_year)/MortgageCalculator!$L$9,0)))),start_rate))</f>
        <v/>
      </c>
      <c r="D1257" s="51" t="str">
        <f t="shared" si="116"/>
        <v/>
      </c>
      <c r="E1257" s="51" t="str">
        <f t="shared" si="117"/>
        <v/>
      </c>
      <c r="F1257" s="51" t="str">
        <f t="shared" si="118"/>
        <v/>
      </c>
      <c r="G1257" s="51" t="str">
        <f t="shared" si="119"/>
        <v/>
      </c>
    </row>
    <row r="1258" spans="1:7" x14ac:dyDescent="0.2">
      <c r="A1258" s="48" t="str">
        <f t="shared" si="114"/>
        <v/>
      </c>
      <c r="B1258" s="49" t="str">
        <f t="shared" si="115"/>
        <v/>
      </c>
      <c r="C1258" s="50" t="str">
        <f>IF(A1258="","",IF(variable,IF(A1258&lt;MortgageCalculator!$L$6*periods_per_year,start_rate,IF(MortgageCalculator!$L$10&gt;=0,MIN(MortgageCalculator!$L$7,start_rate+MortgageCalculator!$L$10*ROUNDUP((A1258-MortgageCalculator!$L$6*periods_per_year)/MortgageCalculator!$L$9,0)),MAX(MortgageCalculator!$L$8,start_rate+MortgageCalculator!$L$10*ROUNDUP((A1258-MortgageCalculator!$L$6*periods_per_year)/MortgageCalculator!$L$9,0)))),start_rate))</f>
        <v/>
      </c>
      <c r="D1258" s="51" t="str">
        <f t="shared" si="116"/>
        <v/>
      </c>
      <c r="E1258" s="51" t="str">
        <f t="shared" si="117"/>
        <v/>
      </c>
      <c r="F1258" s="51" t="str">
        <f t="shared" si="118"/>
        <v/>
      </c>
      <c r="G1258" s="51" t="str">
        <f t="shared" si="119"/>
        <v/>
      </c>
    </row>
    <row r="1259" spans="1:7" x14ac:dyDescent="0.2">
      <c r="A1259" s="48" t="str">
        <f t="shared" si="114"/>
        <v/>
      </c>
      <c r="B1259" s="49" t="str">
        <f t="shared" si="115"/>
        <v/>
      </c>
      <c r="C1259" s="50" t="str">
        <f>IF(A1259="","",IF(variable,IF(A1259&lt;MortgageCalculator!$L$6*periods_per_year,start_rate,IF(MortgageCalculator!$L$10&gt;=0,MIN(MortgageCalculator!$L$7,start_rate+MortgageCalculator!$L$10*ROUNDUP((A1259-MortgageCalculator!$L$6*periods_per_year)/MortgageCalculator!$L$9,0)),MAX(MortgageCalculator!$L$8,start_rate+MortgageCalculator!$L$10*ROUNDUP((A1259-MortgageCalculator!$L$6*periods_per_year)/MortgageCalculator!$L$9,0)))),start_rate))</f>
        <v/>
      </c>
      <c r="D1259" s="51" t="str">
        <f t="shared" si="116"/>
        <v/>
      </c>
      <c r="E1259" s="51" t="str">
        <f t="shared" si="117"/>
        <v/>
      </c>
      <c r="F1259" s="51" t="str">
        <f t="shared" si="118"/>
        <v/>
      </c>
      <c r="G1259" s="51" t="str">
        <f t="shared" si="119"/>
        <v/>
      </c>
    </row>
    <row r="1260" spans="1:7" x14ac:dyDescent="0.2">
      <c r="A1260" s="48" t="str">
        <f t="shared" si="114"/>
        <v/>
      </c>
      <c r="B1260" s="49" t="str">
        <f t="shared" si="115"/>
        <v/>
      </c>
      <c r="C1260" s="50" t="str">
        <f>IF(A1260="","",IF(variable,IF(A1260&lt;MortgageCalculator!$L$6*periods_per_year,start_rate,IF(MortgageCalculator!$L$10&gt;=0,MIN(MortgageCalculator!$L$7,start_rate+MortgageCalculator!$L$10*ROUNDUP((A1260-MortgageCalculator!$L$6*periods_per_year)/MortgageCalculator!$L$9,0)),MAX(MortgageCalculator!$L$8,start_rate+MortgageCalculator!$L$10*ROUNDUP((A1260-MortgageCalculator!$L$6*periods_per_year)/MortgageCalculator!$L$9,0)))),start_rate))</f>
        <v/>
      </c>
      <c r="D1260" s="51" t="str">
        <f t="shared" si="116"/>
        <v/>
      </c>
      <c r="E1260" s="51" t="str">
        <f t="shared" si="117"/>
        <v/>
      </c>
      <c r="F1260" s="51" t="str">
        <f t="shared" si="118"/>
        <v/>
      </c>
      <c r="G1260" s="51" t="str">
        <f t="shared" si="119"/>
        <v/>
      </c>
    </row>
    <row r="1261" spans="1:7" x14ac:dyDescent="0.2">
      <c r="A1261" s="48" t="str">
        <f t="shared" si="114"/>
        <v/>
      </c>
      <c r="B1261" s="49" t="str">
        <f t="shared" si="115"/>
        <v/>
      </c>
      <c r="C1261" s="50" t="str">
        <f>IF(A1261="","",IF(variable,IF(A1261&lt;MortgageCalculator!$L$6*periods_per_year,start_rate,IF(MortgageCalculator!$L$10&gt;=0,MIN(MortgageCalculator!$L$7,start_rate+MortgageCalculator!$L$10*ROUNDUP((A1261-MortgageCalculator!$L$6*periods_per_year)/MortgageCalculator!$L$9,0)),MAX(MortgageCalculator!$L$8,start_rate+MortgageCalculator!$L$10*ROUNDUP((A1261-MortgageCalculator!$L$6*periods_per_year)/MortgageCalculator!$L$9,0)))),start_rate))</f>
        <v/>
      </c>
      <c r="D1261" s="51" t="str">
        <f t="shared" si="116"/>
        <v/>
      </c>
      <c r="E1261" s="51" t="str">
        <f t="shared" si="117"/>
        <v/>
      </c>
      <c r="F1261" s="51" t="str">
        <f t="shared" si="118"/>
        <v/>
      </c>
      <c r="G1261" s="51" t="str">
        <f t="shared" si="119"/>
        <v/>
      </c>
    </row>
    <row r="1262" spans="1:7" x14ac:dyDescent="0.2">
      <c r="A1262" s="48" t="str">
        <f t="shared" si="114"/>
        <v/>
      </c>
      <c r="B1262" s="49" t="str">
        <f t="shared" si="115"/>
        <v/>
      </c>
      <c r="C1262" s="50" t="str">
        <f>IF(A1262="","",IF(variable,IF(A1262&lt;MortgageCalculator!$L$6*periods_per_year,start_rate,IF(MortgageCalculator!$L$10&gt;=0,MIN(MortgageCalculator!$L$7,start_rate+MortgageCalculator!$L$10*ROUNDUP((A1262-MortgageCalculator!$L$6*periods_per_year)/MortgageCalculator!$L$9,0)),MAX(MortgageCalculator!$L$8,start_rate+MortgageCalculator!$L$10*ROUNDUP((A1262-MortgageCalculator!$L$6*periods_per_year)/MortgageCalculator!$L$9,0)))),start_rate))</f>
        <v/>
      </c>
      <c r="D1262" s="51" t="str">
        <f t="shared" si="116"/>
        <v/>
      </c>
      <c r="E1262" s="51" t="str">
        <f t="shared" si="117"/>
        <v/>
      </c>
      <c r="F1262" s="51" t="str">
        <f t="shared" si="118"/>
        <v/>
      </c>
      <c r="G1262" s="51" t="str">
        <f t="shared" si="119"/>
        <v/>
      </c>
    </row>
    <row r="1263" spans="1:7" x14ac:dyDescent="0.2">
      <c r="A1263" s="48" t="str">
        <f t="shared" si="114"/>
        <v/>
      </c>
      <c r="B1263" s="49" t="str">
        <f t="shared" si="115"/>
        <v/>
      </c>
      <c r="C1263" s="50" t="str">
        <f>IF(A1263="","",IF(variable,IF(A1263&lt;MortgageCalculator!$L$6*periods_per_year,start_rate,IF(MortgageCalculator!$L$10&gt;=0,MIN(MortgageCalculator!$L$7,start_rate+MortgageCalculator!$L$10*ROUNDUP((A1263-MortgageCalculator!$L$6*periods_per_year)/MortgageCalculator!$L$9,0)),MAX(MortgageCalculator!$L$8,start_rate+MortgageCalculator!$L$10*ROUNDUP((A1263-MortgageCalculator!$L$6*periods_per_year)/MortgageCalculator!$L$9,0)))),start_rate))</f>
        <v/>
      </c>
      <c r="D1263" s="51" t="str">
        <f t="shared" si="116"/>
        <v/>
      </c>
      <c r="E1263" s="51" t="str">
        <f t="shared" si="117"/>
        <v/>
      </c>
      <c r="F1263" s="51" t="str">
        <f t="shared" si="118"/>
        <v/>
      </c>
      <c r="G1263" s="51" t="str">
        <f t="shared" si="119"/>
        <v/>
      </c>
    </row>
    <row r="1264" spans="1:7" x14ac:dyDescent="0.2">
      <c r="A1264" s="48" t="str">
        <f t="shared" si="114"/>
        <v/>
      </c>
      <c r="B1264" s="49" t="str">
        <f t="shared" si="115"/>
        <v/>
      </c>
      <c r="C1264" s="50" t="str">
        <f>IF(A1264="","",IF(variable,IF(A1264&lt;MortgageCalculator!$L$6*periods_per_year,start_rate,IF(MortgageCalculator!$L$10&gt;=0,MIN(MortgageCalculator!$L$7,start_rate+MortgageCalculator!$L$10*ROUNDUP((A1264-MortgageCalculator!$L$6*periods_per_year)/MortgageCalculator!$L$9,0)),MAX(MortgageCalculator!$L$8,start_rate+MortgageCalculator!$L$10*ROUNDUP((A1264-MortgageCalculator!$L$6*periods_per_year)/MortgageCalculator!$L$9,0)))),start_rate))</f>
        <v/>
      </c>
      <c r="D1264" s="51" t="str">
        <f t="shared" si="116"/>
        <v/>
      </c>
      <c r="E1264" s="51" t="str">
        <f t="shared" si="117"/>
        <v/>
      </c>
      <c r="F1264" s="51" t="str">
        <f t="shared" si="118"/>
        <v/>
      </c>
      <c r="G1264" s="51" t="str">
        <f t="shared" si="119"/>
        <v/>
      </c>
    </row>
    <row r="1265" spans="1:7" x14ac:dyDescent="0.2">
      <c r="A1265" s="48" t="str">
        <f t="shared" si="114"/>
        <v/>
      </c>
      <c r="B1265" s="49" t="str">
        <f t="shared" si="115"/>
        <v/>
      </c>
      <c r="C1265" s="50" t="str">
        <f>IF(A1265="","",IF(variable,IF(A1265&lt;MortgageCalculator!$L$6*periods_per_year,start_rate,IF(MortgageCalculator!$L$10&gt;=0,MIN(MortgageCalculator!$L$7,start_rate+MortgageCalculator!$L$10*ROUNDUP((A1265-MortgageCalculator!$L$6*periods_per_year)/MortgageCalculator!$L$9,0)),MAX(MortgageCalculator!$L$8,start_rate+MortgageCalculator!$L$10*ROUNDUP((A1265-MortgageCalculator!$L$6*periods_per_year)/MortgageCalculator!$L$9,0)))),start_rate))</f>
        <v/>
      </c>
      <c r="D1265" s="51" t="str">
        <f t="shared" si="116"/>
        <v/>
      </c>
      <c r="E1265" s="51" t="str">
        <f t="shared" si="117"/>
        <v/>
      </c>
      <c r="F1265" s="51" t="str">
        <f t="shared" si="118"/>
        <v/>
      </c>
      <c r="G1265" s="51" t="str">
        <f t="shared" si="119"/>
        <v/>
      </c>
    </row>
    <row r="1266" spans="1:7" x14ac:dyDescent="0.2">
      <c r="A1266" s="48" t="str">
        <f t="shared" si="114"/>
        <v/>
      </c>
      <c r="B1266" s="49" t="str">
        <f t="shared" si="115"/>
        <v/>
      </c>
      <c r="C1266" s="50" t="str">
        <f>IF(A1266="","",IF(variable,IF(A1266&lt;MortgageCalculator!$L$6*periods_per_year,start_rate,IF(MortgageCalculator!$L$10&gt;=0,MIN(MortgageCalculator!$L$7,start_rate+MortgageCalculator!$L$10*ROUNDUP((A1266-MortgageCalculator!$L$6*periods_per_year)/MortgageCalculator!$L$9,0)),MAX(MortgageCalculator!$L$8,start_rate+MortgageCalculator!$L$10*ROUNDUP((A1266-MortgageCalculator!$L$6*periods_per_year)/MortgageCalculator!$L$9,0)))),start_rate))</f>
        <v/>
      </c>
      <c r="D1266" s="51" t="str">
        <f t="shared" si="116"/>
        <v/>
      </c>
      <c r="E1266" s="51" t="str">
        <f t="shared" si="117"/>
        <v/>
      </c>
      <c r="F1266" s="51" t="str">
        <f t="shared" si="118"/>
        <v/>
      </c>
      <c r="G1266" s="51" t="str">
        <f t="shared" si="119"/>
        <v/>
      </c>
    </row>
    <row r="1267" spans="1:7" x14ac:dyDescent="0.2">
      <c r="A1267" s="48" t="str">
        <f t="shared" si="114"/>
        <v/>
      </c>
      <c r="B1267" s="49" t="str">
        <f t="shared" si="115"/>
        <v/>
      </c>
      <c r="C1267" s="50" t="str">
        <f>IF(A1267="","",IF(variable,IF(A1267&lt;MortgageCalculator!$L$6*periods_per_year,start_rate,IF(MortgageCalculator!$L$10&gt;=0,MIN(MortgageCalculator!$L$7,start_rate+MortgageCalculator!$L$10*ROUNDUP((A1267-MortgageCalculator!$L$6*periods_per_year)/MortgageCalculator!$L$9,0)),MAX(MortgageCalculator!$L$8,start_rate+MortgageCalculator!$L$10*ROUNDUP((A1267-MortgageCalculator!$L$6*periods_per_year)/MortgageCalculator!$L$9,0)))),start_rate))</f>
        <v/>
      </c>
      <c r="D1267" s="51" t="str">
        <f t="shared" si="116"/>
        <v/>
      </c>
      <c r="E1267" s="51" t="str">
        <f t="shared" si="117"/>
        <v/>
      </c>
      <c r="F1267" s="51" t="str">
        <f t="shared" si="118"/>
        <v/>
      </c>
      <c r="G1267" s="51" t="str">
        <f t="shared" si="119"/>
        <v/>
      </c>
    </row>
    <row r="1268" spans="1:7" x14ac:dyDescent="0.2">
      <c r="A1268" s="48" t="str">
        <f t="shared" si="114"/>
        <v/>
      </c>
      <c r="B1268" s="49" t="str">
        <f t="shared" si="115"/>
        <v/>
      </c>
      <c r="C1268" s="50" t="str">
        <f>IF(A1268="","",IF(variable,IF(A1268&lt;MortgageCalculator!$L$6*periods_per_year,start_rate,IF(MortgageCalculator!$L$10&gt;=0,MIN(MortgageCalculator!$L$7,start_rate+MortgageCalculator!$L$10*ROUNDUP((A1268-MortgageCalculator!$L$6*periods_per_year)/MortgageCalculator!$L$9,0)),MAX(MortgageCalculator!$L$8,start_rate+MortgageCalculator!$L$10*ROUNDUP((A1268-MortgageCalculator!$L$6*periods_per_year)/MortgageCalculator!$L$9,0)))),start_rate))</f>
        <v/>
      </c>
      <c r="D1268" s="51" t="str">
        <f t="shared" si="116"/>
        <v/>
      </c>
      <c r="E1268" s="51" t="str">
        <f t="shared" si="117"/>
        <v/>
      </c>
      <c r="F1268" s="51" t="str">
        <f t="shared" si="118"/>
        <v/>
      </c>
      <c r="G1268" s="51" t="str">
        <f t="shared" si="119"/>
        <v/>
      </c>
    </row>
    <row r="1269" spans="1:7" x14ac:dyDescent="0.2">
      <c r="A1269" s="48" t="str">
        <f t="shared" si="114"/>
        <v/>
      </c>
      <c r="B1269" s="49" t="str">
        <f t="shared" si="115"/>
        <v/>
      </c>
      <c r="C1269" s="50" t="str">
        <f>IF(A1269="","",IF(variable,IF(A1269&lt;MortgageCalculator!$L$6*periods_per_year,start_rate,IF(MortgageCalculator!$L$10&gt;=0,MIN(MortgageCalculator!$L$7,start_rate+MortgageCalculator!$L$10*ROUNDUP((A1269-MortgageCalculator!$L$6*periods_per_year)/MortgageCalculator!$L$9,0)),MAX(MortgageCalculator!$L$8,start_rate+MortgageCalculator!$L$10*ROUNDUP((A1269-MortgageCalculator!$L$6*periods_per_year)/MortgageCalculator!$L$9,0)))),start_rate))</f>
        <v/>
      </c>
      <c r="D1269" s="51" t="str">
        <f t="shared" si="116"/>
        <v/>
      </c>
      <c r="E1269" s="51" t="str">
        <f t="shared" si="117"/>
        <v/>
      </c>
      <c r="F1269" s="51" t="str">
        <f t="shared" si="118"/>
        <v/>
      </c>
      <c r="G1269" s="51" t="str">
        <f t="shared" si="119"/>
        <v/>
      </c>
    </row>
    <row r="1270" spans="1:7" x14ac:dyDescent="0.2">
      <c r="A1270" s="48" t="str">
        <f t="shared" si="114"/>
        <v/>
      </c>
      <c r="B1270" s="49" t="str">
        <f t="shared" si="115"/>
        <v/>
      </c>
      <c r="C1270" s="50" t="str">
        <f>IF(A1270="","",IF(variable,IF(A1270&lt;MortgageCalculator!$L$6*periods_per_year,start_rate,IF(MortgageCalculator!$L$10&gt;=0,MIN(MortgageCalculator!$L$7,start_rate+MortgageCalculator!$L$10*ROUNDUP((A1270-MortgageCalculator!$L$6*periods_per_year)/MortgageCalculator!$L$9,0)),MAX(MortgageCalculator!$L$8,start_rate+MortgageCalculator!$L$10*ROUNDUP((A1270-MortgageCalculator!$L$6*periods_per_year)/MortgageCalculator!$L$9,0)))),start_rate))</f>
        <v/>
      </c>
      <c r="D1270" s="51" t="str">
        <f t="shared" si="116"/>
        <v/>
      </c>
      <c r="E1270" s="51" t="str">
        <f t="shared" si="117"/>
        <v/>
      </c>
      <c r="F1270" s="51" t="str">
        <f t="shared" si="118"/>
        <v/>
      </c>
      <c r="G1270" s="51" t="str">
        <f t="shared" si="119"/>
        <v/>
      </c>
    </row>
    <row r="1271" spans="1:7" x14ac:dyDescent="0.2">
      <c r="A1271" s="48" t="str">
        <f t="shared" si="114"/>
        <v/>
      </c>
      <c r="B1271" s="49" t="str">
        <f t="shared" si="115"/>
        <v/>
      </c>
      <c r="C1271" s="50" t="str">
        <f>IF(A1271="","",IF(variable,IF(A1271&lt;MortgageCalculator!$L$6*periods_per_year,start_rate,IF(MortgageCalculator!$L$10&gt;=0,MIN(MortgageCalculator!$L$7,start_rate+MortgageCalculator!$L$10*ROUNDUP((A1271-MortgageCalculator!$L$6*periods_per_year)/MortgageCalculator!$L$9,0)),MAX(MortgageCalculator!$L$8,start_rate+MortgageCalculator!$L$10*ROUNDUP((A1271-MortgageCalculator!$L$6*periods_per_year)/MortgageCalculator!$L$9,0)))),start_rate))</f>
        <v/>
      </c>
      <c r="D1271" s="51" t="str">
        <f t="shared" si="116"/>
        <v/>
      </c>
      <c r="E1271" s="51" t="str">
        <f t="shared" si="117"/>
        <v/>
      </c>
      <c r="F1271" s="51" t="str">
        <f t="shared" si="118"/>
        <v/>
      </c>
      <c r="G1271" s="51" t="str">
        <f t="shared" si="119"/>
        <v/>
      </c>
    </row>
    <row r="1272" spans="1:7" x14ac:dyDescent="0.2">
      <c r="A1272" s="48" t="str">
        <f t="shared" si="114"/>
        <v/>
      </c>
      <c r="B1272" s="49" t="str">
        <f t="shared" si="115"/>
        <v/>
      </c>
      <c r="C1272" s="50" t="str">
        <f>IF(A1272="","",IF(variable,IF(A1272&lt;MortgageCalculator!$L$6*periods_per_year,start_rate,IF(MortgageCalculator!$L$10&gt;=0,MIN(MortgageCalculator!$L$7,start_rate+MortgageCalculator!$L$10*ROUNDUP((A1272-MortgageCalculator!$L$6*periods_per_year)/MortgageCalculator!$L$9,0)),MAX(MortgageCalculator!$L$8,start_rate+MortgageCalculator!$L$10*ROUNDUP((A1272-MortgageCalculator!$L$6*periods_per_year)/MortgageCalculator!$L$9,0)))),start_rate))</f>
        <v/>
      </c>
      <c r="D1272" s="51" t="str">
        <f t="shared" si="116"/>
        <v/>
      </c>
      <c r="E1272" s="51" t="str">
        <f t="shared" si="117"/>
        <v/>
      </c>
      <c r="F1272" s="51" t="str">
        <f t="shared" si="118"/>
        <v/>
      </c>
      <c r="G1272" s="51" t="str">
        <f t="shared" si="119"/>
        <v/>
      </c>
    </row>
    <row r="1273" spans="1:7" x14ac:dyDescent="0.2">
      <c r="A1273" s="48" t="str">
        <f t="shared" si="114"/>
        <v/>
      </c>
      <c r="B1273" s="49" t="str">
        <f t="shared" si="115"/>
        <v/>
      </c>
      <c r="C1273" s="50" t="str">
        <f>IF(A1273="","",IF(variable,IF(A1273&lt;MortgageCalculator!$L$6*periods_per_year,start_rate,IF(MortgageCalculator!$L$10&gt;=0,MIN(MortgageCalculator!$L$7,start_rate+MortgageCalculator!$L$10*ROUNDUP((A1273-MortgageCalculator!$L$6*periods_per_year)/MortgageCalculator!$L$9,0)),MAX(MortgageCalculator!$L$8,start_rate+MortgageCalculator!$L$10*ROUNDUP((A1273-MortgageCalculator!$L$6*periods_per_year)/MortgageCalculator!$L$9,0)))),start_rate))</f>
        <v/>
      </c>
      <c r="D1273" s="51" t="str">
        <f t="shared" si="116"/>
        <v/>
      </c>
      <c r="E1273" s="51" t="str">
        <f t="shared" si="117"/>
        <v/>
      </c>
      <c r="F1273" s="51" t="str">
        <f t="shared" si="118"/>
        <v/>
      </c>
      <c r="G1273" s="51" t="str">
        <f t="shared" si="119"/>
        <v/>
      </c>
    </row>
    <row r="1274" spans="1:7" x14ac:dyDescent="0.2">
      <c r="A1274" s="48" t="str">
        <f t="shared" si="114"/>
        <v/>
      </c>
      <c r="B1274" s="49" t="str">
        <f t="shared" si="115"/>
        <v/>
      </c>
      <c r="C1274" s="50" t="str">
        <f>IF(A1274="","",IF(variable,IF(A1274&lt;MortgageCalculator!$L$6*periods_per_year,start_rate,IF(MortgageCalculator!$L$10&gt;=0,MIN(MortgageCalculator!$L$7,start_rate+MortgageCalculator!$L$10*ROUNDUP((A1274-MortgageCalculator!$L$6*periods_per_year)/MortgageCalculator!$L$9,0)),MAX(MortgageCalculator!$L$8,start_rate+MortgageCalculator!$L$10*ROUNDUP((A1274-MortgageCalculator!$L$6*periods_per_year)/MortgageCalculator!$L$9,0)))),start_rate))</f>
        <v/>
      </c>
      <c r="D1274" s="51" t="str">
        <f t="shared" si="116"/>
        <v/>
      </c>
      <c r="E1274" s="51" t="str">
        <f t="shared" si="117"/>
        <v/>
      </c>
      <c r="F1274" s="51" t="str">
        <f t="shared" si="118"/>
        <v/>
      </c>
      <c r="G1274" s="51" t="str">
        <f t="shared" si="119"/>
        <v/>
      </c>
    </row>
    <row r="1275" spans="1:7" x14ac:dyDescent="0.2">
      <c r="A1275" s="48" t="str">
        <f t="shared" si="114"/>
        <v/>
      </c>
      <c r="B1275" s="49" t="str">
        <f t="shared" si="115"/>
        <v/>
      </c>
      <c r="C1275" s="50" t="str">
        <f>IF(A1275="","",IF(variable,IF(A1275&lt;MortgageCalculator!$L$6*periods_per_year,start_rate,IF(MortgageCalculator!$L$10&gt;=0,MIN(MortgageCalculator!$L$7,start_rate+MortgageCalculator!$L$10*ROUNDUP((A1275-MortgageCalculator!$L$6*periods_per_year)/MortgageCalculator!$L$9,0)),MAX(MortgageCalculator!$L$8,start_rate+MortgageCalculator!$L$10*ROUNDUP((A1275-MortgageCalculator!$L$6*periods_per_year)/MortgageCalculator!$L$9,0)))),start_rate))</f>
        <v/>
      </c>
      <c r="D1275" s="51" t="str">
        <f t="shared" si="116"/>
        <v/>
      </c>
      <c r="E1275" s="51" t="str">
        <f t="shared" si="117"/>
        <v/>
      </c>
      <c r="F1275" s="51" t="str">
        <f t="shared" si="118"/>
        <v/>
      </c>
      <c r="G1275" s="51" t="str">
        <f t="shared" si="119"/>
        <v/>
      </c>
    </row>
    <row r="1276" spans="1:7" x14ac:dyDescent="0.2">
      <c r="A1276" s="48" t="str">
        <f t="shared" si="114"/>
        <v/>
      </c>
      <c r="B1276" s="49" t="str">
        <f t="shared" si="115"/>
        <v/>
      </c>
      <c r="C1276" s="50" t="str">
        <f>IF(A1276="","",IF(variable,IF(A1276&lt;MortgageCalculator!$L$6*periods_per_year,start_rate,IF(MortgageCalculator!$L$10&gt;=0,MIN(MortgageCalculator!$L$7,start_rate+MortgageCalculator!$L$10*ROUNDUP((A1276-MortgageCalculator!$L$6*periods_per_year)/MortgageCalculator!$L$9,0)),MAX(MortgageCalculator!$L$8,start_rate+MortgageCalculator!$L$10*ROUNDUP((A1276-MortgageCalculator!$L$6*periods_per_year)/MortgageCalculator!$L$9,0)))),start_rate))</f>
        <v/>
      </c>
      <c r="D1276" s="51" t="str">
        <f t="shared" si="116"/>
        <v/>
      </c>
      <c r="E1276" s="51" t="str">
        <f t="shared" si="117"/>
        <v/>
      </c>
      <c r="F1276" s="51" t="str">
        <f t="shared" si="118"/>
        <v/>
      </c>
      <c r="G1276" s="51" t="str">
        <f t="shared" si="119"/>
        <v/>
      </c>
    </row>
    <row r="1277" spans="1:7" x14ac:dyDescent="0.2">
      <c r="A1277" s="48" t="str">
        <f t="shared" si="114"/>
        <v/>
      </c>
      <c r="B1277" s="49" t="str">
        <f t="shared" si="115"/>
        <v/>
      </c>
      <c r="C1277" s="50" t="str">
        <f>IF(A1277="","",IF(variable,IF(A1277&lt;MortgageCalculator!$L$6*periods_per_year,start_rate,IF(MortgageCalculator!$L$10&gt;=0,MIN(MortgageCalculator!$L$7,start_rate+MortgageCalculator!$L$10*ROUNDUP((A1277-MortgageCalculator!$L$6*periods_per_year)/MortgageCalculator!$L$9,0)),MAX(MortgageCalculator!$L$8,start_rate+MortgageCalculator!$L$10*ROUNDUP((A1277-MortgageCalculator!$L$6*periods_per_year)/MortgageCalculator!$L$9,0)))),start_rate))</f>
        <v/>
      </c>
      <c r="D1277" s="51" t="str">
        <f t="shared" si="116"/>
        <v/>
      </c>
      <c r="E1277" s="51" t="str">
        <f t="shared" si="117"/>
        <v/>
      </c>
      <c r="F1277" s="51" t="str">
        <f t="shared" si="118"/>
        <v/>
      </c>
      <c r="G1277" s="51" t="str">
        <f t="shared" si="119"/>
        <v/>
      </c>
    </row>
    <row r="1278" spans="1:7" x14ac:dyDescent="0.2">
      <c r="A1278" s="48" t="str">
        <f t="shared" si="114"/>
        <v/>
      </c>
      <c r="B1278" s="49" t="str">
        <f t="shared" si="115"/>
        <v/>
      </c>
      <c r="C1278" s="50" t="str">
        <f>IF(A1278="","",IF(variable,IF(A1278&lt;MortgageCalculator!$L$6*periods_per_year,start_rate,IF(MortgageCalculator!$L$10&gt;=0,MIN(MortgageCalculator!$L$7,start_rate+MortgageCalculator!$L$10*ROUNDUP((A1278-MortgageCalculator!$L$6*periods_per_year)/MortgageCalculator!$L$9,0)),MAX(MortgageCalculator!$L$8,start_rate+MortgageCalculator!$L$10*ROUNDUP((A1278-MortgageCalculator!$L$6*periods_per_year)/MortgageCalculator!$L$9,0)))),start_rate))</f>
        <v/>
      </c>
      <c r="D1278" s="51" t="str">
        <f t="shared" si="116"/>
        <v/>
      </c>
      <c r="E1278" s="51" t="str">
        <f t="shared" si="117"/>
        <v/>
      </c>
      <c r="F1278" s="51" t="str">
        <f t="shared" si="118"/>
        <v/>
      </c>
      <c r="G1278" s="51" t="str">
        <f t="shared" si="119"/>
        <v/>
      </c>
    </row>
    <row r="1279" spans="1:7" x14ac:dyDescent="0.2">
      <c r="A1279" s="48" t="str">
        <f t="shared" si="114"/>
        <v/>
      </c>
      <c r="B1279" s="49" t="str">
        <f t="shared" si="115"/>
        <v/>
      </c>
      <c r="C1279" s="50" t="str">
        <f>IF(A1279="","",IF(variable,IF(A1279&lt;MortgageCalculator!$L$6*periods_per_year,start_rate,IF(MortgageCalculator!$L$10&gt;=0,MIN(MortgageCalculator!$L$7,start_rate+MortgageCalculator!$L$10*ROUNDUP((A1279-MortgageCalculator!$L$6*periods_per_year)/MortgageCalculator!$L$9,0)),MAX(MortgageCalculator!$L$8,start_rate+MortgageCalculator!$L$10*ROUNDUP((A1279-MortgageCalculator!$L$6*periods_per_year)/MortgageCalculator!$L$9,0)))),start_rate))</f>
        <v/>
      </c>
      <c r="D1279" s="51" t="str">
        <f t="shared" si="116"/>
        <v/>
      </c>
      <c r="E1279" s="51" t="str">
        <f t="shared" si="117"/>
        <v/>
      </c>
      <c r="F1279" s="51" t="str">
        <f t="shared" si="118"/>
        <v/>
      </c>
      <c r="G1279" s="51" t="str">
        <f t="shared" si="119"/>
        <v/>
      </c>
    </row>
    <row r="1280" spans="1:7" x14ac:dyDescent="0.2">
      <c r="A1280" s="48" t="str">
        <f t="shared" si="114"/>
        <v/>
      </c>
      <c r="B1280" s="49" t="str">
        <f t="shared" si="115"/>
        <v/>
      </c>
      <c r="C1280" s="50" t="str">
        <f>IF(A1280="","",IF(variable,IF(A1280&lt;MortgageCalculator!$L$6*periods_per_year,start_rate,IF(MortgageCalculator!$L$10&gt;=0,MIN(MortgageCalculator!$L$7,start_rate+MortgageCalculator!$L$10*ROUNDUP((A1280-MortgageCalculator!$L$6*periods_per_year)/MortgageCalculator!$L$9,0)),MAX(MortgageCalculator!$L$8,start_rate+MortgageCalculator!$L$10*ROUNDUP((A1280-MortgageCalculator!$L$6*periods_per_year)/MortgageCalculator!$L$9,0)))),start_rate))</f>
        <v/>
      </c>
      <c r="D1280" s="51" t="str">
        <f t="shared" si="116"/>
        <v/>
      </c>
      <c r="E1280" s="51" t="str">
        <f t="shared" si="117"/>
        <v/>
      </c>
      <c r="F1280" s="51" t="str">
        <f t="shared" si="118"/>
        <v/>
      </c>
      <c r="G1280" s="51" t="str">
        <f t="shared" si="119"/>
        <v/>
      </c>
    </row>
    <row r="1281" spans="1:7" x14ac:dyDescent="0.2">
      <c r="A1281" s="48" t="str">
        <f t="shared" si="114"/>
        <v/>
      </c>
      <c r="B1281" s="49" t="str">
        <f t="shared" si="115"/>
        <v/>
      </c>
      <c r="C1281" s="50" t="str">
        <f>IF(A1281="","",IF(variable,IF(A1281&lt;MortgageCalculator!$L$6*periods_per_year,start_rate,IF(MortgageCalculator!$L$10&gt;=0,MIN(MortgageCalculator!$L$7,start_rate+MortgageCalculator!$L$10*ROUNDUP((A1281-MortgageCalculator!$L$6*periods_per_year)/MortgageCalculator!$L$9,0)),MAX(MortgageCalculator!$L$8,start_rate+MortgageCalculator!$L$10*ROUNDUP((A1281-MortgageCalculator!$L$6*periods_per_year)/MortgageCalculator!$L$9,0)))),start_rate))</f>
        <v/>
      </c>
      <c r="D1281" s="51" t="str">
        <f t="shared" si="116"/>
        <v/>
      </c>
      <c r="E1281" s="51" t="str">
        <f t="shared" si="117"/>
        <v/>
      </c>
      <c r="F1281" s="51" t="str">
        <f t="shared" si="118"/>
        <v/>
      </c>
      <c r="G1281" s="51" t="str">
        <f t="shared" si="119"/>
        <v/>
      </c>
    </row>
    <row r="1282" spans="1:7" x14ac:dyDescent="0.2">
      <c r="A1282" s="48" t="str">
        <f t="shared" si="114"/>
        <v/>
      </c>
      <c r="B1282" s="49" t="str">
        <f t="shared" si="115"/>
        <v/>
      </c>
      <c r="C1282" s="50" t="str">
        <f>IF(A1282="","",IF(variable,IF(A1282&lt;MortgageCalculator!$L$6*periods_per_year,start_rate,IF(MortgageCalculator!$L$10&gt;=0,MIN(MortgageCalculator!$L$7,start_rate+MortgageCalculator!$L$10*ROUNDUP((A1282-MortgageCalculator!$L$6*periods_per_year)/MortgageCalculator!$L$9,0)),MAX(MortgageCalculator!$L$8,start_rate+MortgageCalculator!$L$10*ROUNDUP((A1282-MortgageCalculator!$L$6*periods_per_year)/MortgageCalculator!$L$9,0)))),start_rate))</f>
        <v/>
      </c>
      <c r="D1282" s="51" t="str">
        <f t="shared" si="116"/>
        <v/>
      </c>
      <c r="E1282" s="51" t="str">
        <f t="shared" si="117"/>
        <v/>
      </c>
      <c r="F1282" s="51" t="str">
        <f t="shared" si="118"/>
        <v/>
      </c>
      <c r="G1282" s="51" t="str">
        <f t="shared" si="119"/>
        <v/>
      </c>
    </row>
    <row r="1283" spans="1:7" x14ac:dyDescent="0.2">
      <c r="A1283" s="48" t="str">
        <f t="shared" si="114"/>
        <v/>
      </c>
      <c r="B1283" s="49" t="str">
        <f t="shared" si="115"/>
        <v/>
      </c>
      <c r="C1283" s="50" t="str">
        <f>IF(A1283="","",IF(variable,IF(A1283&lt;MortgageCalculator!$L$6*periods_per_year,start_rate,IF(MortgageCalculator!$L$10&gt;=0,MIN(MortgageCalculator!$L$7,start_rate+MortgageCalculator!$L$10*ROUNDUP((A1283-MortgageCalculator!$L$6*periods_per_year)/MortgageCalculator!$L$9,0)),MAX(MortgageCalculator!$L$8,start_rate+MortgageCalculator!$L$10*ROUNDUP((A1283-MortgageCalculator!$L$6*periods_per_year)/MortgageCalculator!$L$9,0)))),start_rate))</f>
        <v/>
      </c>
      <c r="D1283" s="51" t="str">
        <f t="shared" si="116"/>
        <v/>
      </c>
      <c r="E1283" s="51" t="str">
        <f t="shared" si="117"/>
        <v/>
      </c>
      <c r="F1283" s="51" t="str">
        <f t="shared" si="118"/>
        <v/>
      </c>
      <c r="G1283" s="51" t="str">
        <f t="shared" si="119"/>
        <v/>
      </c>
    </row>
    <row r="1284" spans="1:7" x14ac:dyDescent="0.2">
      <c r="A1284" s="48" t="str">
        <f t="shared" ref="A1284:A1347" si="120">IF(G1283="","",IF(OR(A1283&gt;=nper,ROUND(G1283,2)&lt;=0),"",A1283+1))</f>
        <v/>
      </c>
      <c r="B1284" s="49" t="str">
        <f t="shared" ref="B1284:B1347" si="121">IF(A1284="","",IF(OR(periods_per_year=26,periods_per_year=52),IF(periods_per_year=26,IF(A1284=1,fpdate,B1283+14),IF(periods_per_year=52,IF(A1284=1,fpdate,B1283+7),"n/a")),IF(periods_per_year=24,DATE(YEAR(fpdate),MONTH(fpdate)+(A1284-1)/2+IF(AND(DAY(fpdate)&gt;=15,MOD(A1284,2)=0),1,0),IF(MOD(A1284,2)=0,IF(DAY(fpdate)&gt;=15,DAY(fpdate)-14,DAY(fpdate)+14),DAY(fpdate))),IF(DAY(DATE(YEAR(fpdate),MONTH(fpdate)+A1284-1,DAY(fpdate)))&lt;&gt;DAY(fpdate),DATE(YEAR(fpdate),MONTH(fpdate)+A1284,0),DATE(YEAR(fpdate),MONTH(fpdate)+A1284-1,DAY(fpdate))))))</f>
        <v/>
      </c>
      <c r="C1284" s="50" t="str">
        <f>IF(A1284="","",IF(variable,IF(A1284&lt;MortgageCalculator!$L$6*periods_per_year,start_rate,IF(MortgageCalculator!$L$10&gt;=0,MIN(MortgageCalculator!$L$7,start_rate+MortgageCalculator!$L$10*ROUNDUP((A1284-MortgageCalculator!$L$6*periods_per_year)/MortgageCalculator!$L$9,0)),MAX(MortgageCalculator!$L$8,start_rate+MortgageCalculator!$L$10*ROUNDUP((A1284-MortgageCalculator!$L$6*periods_per_year)/MortgageCalculator!$L$9,0)))),start_rate))</f>
        <v/>
      </c>
      <c r="D1284" s="51" t="str">
        <f t="shared" ref="D1284:D1347" si="122">IF(A1284="","",ROUND((((1+C1284/CP)^(CP/periods_per_year))-1)*G1283,2))</f>
        <v/>
      </c>
      <c r="E1284" s="51" t="str">
        <f t="shared" ref="E1284:E1347" si="123">IF(A1284="","",IF(A1284=nper,G1283+D1284,MIN(G1283+D1284,IF(C1284=C1283,E1283,ROUND(-PMT(((1+C1284/CP)^(CP/periods_per_year))-1,nper-A1284+1,G1283),2)))))</f>
        <v/>
      </c>
      <c r="F1284" s="51" t="str">
        <f t="shared" ref="F1284:F1347" si="124">IF(A1284="","",E1284-D1284)</f>
        <v/>
      </c>
      <c r="G1284" s="51" t="str">
        <f t="shared" ref="G1284:G1347" si="125">IF(A1284="","",G1283-F1284)</f>
        <v/>
      </c>
    </row>
    <row r="1285" spans="1:7" x14ac:dyDescent="0.2">
      <c r="A1285" s="48" t="str">
        <f t="shared" si="120"/>
        <v/>
      </c>
      <c r="B1285" s="49" t="str">
        <f t="shared" si="121"/>
        <v/>
      </c>
      <c r="C1285" s="50" t="str">
        <f>IF(A1285="","",IF(variable,IF(A1285&lt;MortgageCalculator!$L$6*periods_per_year,start_rate,IF(MortgageCalculator!$L$10&gt;=0,MIN(MortgageCalculator!$L$7,start_rate+MortgageCalculator!$L$10*ROUNDUP((A1285-MortgageCalculator!$L$6*periods_per_year)/MortgageCalculator!$L$9,0)),MAX(MortgageCalculator!$L$8,start_rate+MortgageCalculator!$L$10*ROUNDUP((A1285-MortgageCalculator!$L$6*periods_per_year)/MortgageCalculator!$L$9,0)))),start_rate))</f>
        <v/>
      </c>
      <c r="D1285" s="51" t="str">
        <f t="shared" si="122"/>
        <v/>
      </c>
      <c r="E1285" s="51" t="str">
        <f t="shared" si="123"/>
        <v/>
      </c>
      <c r="F1285" s="51" t="str">
        <f t="shared" si="124"/>
        <v/>
      </c>
      <c r="G1285" s="51" t="str">
        <f t="shared" si="125"/>
        <v/>
      </c>
    </row>
    <row r="1286" spans="1:7" x14ac:dyDescent="0.2">
      <c r="A1286" s="48" t="str">
        <f t="shared" si="120"/>
        <v/>
      </c>
      <c r="B1286" s="49" t="str">
        <f t="shared" si="121"/>
        <v/>
      </c>
      <c r="C1286" s="50" t="str">
        <f>IF(A1286="","",IF(variable,IF(A1286&lt;MortgageCalculator!$L$6*periods_per_year,start_rate,IF(MortgageCalculator!$L$10&gt;=0,MIN(MortgageCalculator!$L$7,start_rate+MortgageCalculator!$L$10*ROUNDUP((A1286-MortgageCalculator!$L$6*periods_per_year)/MortgageCalculator!$L$9,0)),MAX(MortgageCalculator!$L$8,start_rate+MortgageCalculator!$L$10*ROUNDUP((A1286-MortgageCalculator!$L$6*periods_per_year)/MortgageCalculator!$L$9,0)))),start_rate))</f>
        <v/>
      </c>
      <c r="D1286" s="51" t="str">
        <f t="shared" si="122"/>
        <v/>
      </c>
      <c r="E1286" s="51" t="str">
        <f t="shared" si="123"/>
        <v/>
      </c>
      <c r="F1286" s="51" t="str">
        <f t="shared" si="124"/>
        <v/>
      </c>
      <c r="G1286" s="51" t="str">
        <f t="shared" si="125"/>
        <v/>
      </c>
    </row>
    <row r="1287" spans="1:7" x14ac:dyDescent="0.2">
      <c r="A1287" s="48" t="str">
        <f t="shared" si="120"/>
        <v/>
      </c>
      <c r="B1287" s="49" t="str">
        <f t="shared" si="121"/>
        <v/>
      </c>
      <c r="C1287" s="50" t="str">
        <f>IF(A1287="","",IF(variable,IF(A1287&lt;MortgageCalculator!$L$6*periods_per_year,start_rate,IF(MortgageCalculator!$L$10&gt;=0,MIN(MortgageCalculator!$L$7,start_rate+MortgageCalculator!$L$10*ROUNDUP((A1287-MortgageCalculator!$L$6*periods_per_year)/MortgageCalculator!$L$9,0)),MAX(MortgageCalculator!$L$8,start_rate+MortgageCalculator!$L$10*ROUNDUP((A1287-MortgageCalculator!$L$6*periods_per_year)/MortgageCalculator!$L$9,0)))),start_rate))</f>
        <v/>
      </c>
      <c r="D1287" s="51" t="str">
        <f t="shared" si="122"/>
        <v/>
      </c>
      <c r="E1287" s="51" t="str">
        <f t="shared" si="123"/>
        <v/>
      </c>
      <c r="F1287" s="51" t="str">
        <f t="shared" si="124"/>
        <v/>
      </c>
      <c r="G1287" s="51" t="str">
        <f t="shared" si="125"/>
        <v/>
      </c>
    </row>
    <row r="1288" spans="1:7" x14ac:dyDescent="0.2">
      <c r="A1288" s="48" t="str">
        <f t="shared" si="120"/>
        <v/>
      </c>
      <c r="B1288" s="49" t="str">
        <f t="shared" si="121"/>
        <v/>
      </c>
      <c r="C1288" s="50" t="str">
        <f>IF(A1288="","",IF(variable,IF(A1288&lt;MortgageCalculator!$L$6*periods_per_year,start_rate,IF(MortgageCalculator!$L$10&gt;=0,MIN(MortgageCalculator!$L$7,start_rate+MortgageCalculator!$L$10*ROUNDUP((A1288-MortgageCalculator!$L$6*periods_per_year)/MortgageCalculator!$L$9,0)),MAX(MortgageCalculator!$L$8,start_rate+MortgageCalculator!$L$10*ROUNDUP((A1288-MortgageCalculator!$L$6*periods_per_year)/MortgageCalculator!$L$9,0)))),start_rate))</f>
        <v/>
      </c>
      <c r="D1288" s="51" t="str">
        <f t="shared" si="122"/>
        <v/>
      </c>
      <c r="E1288" s="51" t="str">
        <f t="shared" si="123"/>
        <v/>
      </c>
      <c r="F1288" s="51" t="str">
        <f t="shared" si="124"/>
        <v/>
      </c>
      <c r="G1288" s="51" t="str">
        <f t="shared" si="125"/>
        <v/>
      </c>
    </row>
    <row r="1289" spans="1:7" x14ac:dyDescent="0.2">
      <c r="A1289" s="48" t="str">
        <f t="shared" si="120"/>
        <v/>
      </c>
      <c r="B1289" s="49" t="str">
        <f t="shared" si="121"/>
        <v/>
      </c>
      <c r="C1289" s="50" t="str">
        <f>IF(A1289="","",IF(variable,IF(A1289&lt;MortgageCalculator!$L$6*periods_per_year,start_rate,IF(MortgageCalculator!$L$10&gt;=0,MIN(MortgageCalculator!$L$7,start_rate+MortgageCalculator!$L$10*ROUNDUP((A1289-MortgageCalculator!$L$6*periods_per_year)/MortgageCalculator!$L$9,0)),MAX(MortgageCalculator!$L$8,start_rate+MortgageCalculator!$L$10*ROUNDUP((A1289-MortgageCalculator!$L$6*periods_per_year)/MortgageCalculator!$L$9,0)))),start_rate))</f>
        <v/>
      </c>
      <c r="D1289" s="51" t="str">
        <f t="shared" si="122"/>
        <v/>
      </c>
      <c r="E1289" s="51" t="str">
        <f t="shared" si="123"/>
        <v/>
      </c>
      <c r="F1289" s="51" t="str">
        <f t="shared" si="124"/>
        <v/>
      </c>
      <c r="G1289" s="51" t="str">
        <f t="shared" si="125"/>
        <v/>
      </c>
    </row>
    <row r="1290" spans="1:7" x14ac:dyDescent="0.2">
      <c r="A1290" s="48" t="str">
        <f t="shared" si="120"/>
        <v/>
      </c>
      <c r="B1290" s="49" t="str">
        <f t="shared" si="121"/>
        <v/>
      </c>
      <c r="C1290" s="50" t="str">
        <f>IF(A1290="","",IF(variable,IF(A1290&lt;MortgageCalculator!$L$6*periods_per_year,start_rate,IF(MortgageCalculator!$L$10&gt;=0,MIN(MortgageCalculator!$L$7,start_rate+MortgageCalculator!$L$10*ROUNDUP((A1290-MortgageCalculator!$L$6*periods_per_year)/MortgageCalculator!$L$9,0)),MAX(MortgageCalculator!$L$8,start_rate+MortgageCalculator!$L$10*ROUNDUP((A1290-MortgageCalculator!$L$6*periods_per_year)/MortgageCalculator!$L$9,0)))),start_rate))</f>
        <v/>
      </c>
      <c r="D1290" s="51" t="str">
        <f t="shared" si="122"/>
        <v/>
      </c>
      <c r="E1290" s="51" t="str">
        <f t="shared" si="123"/>
        <v/>
      </c>
      <c r="F1290" s="51" t="str">
        <f t="shared" si="124"/>
        <v/>
      </c>
      <c r="G1290" s="51" t="str">
        <f t="shared" si="125"/>
        <v/>
      </c>
    </row>
    <row r="1291" spans="1:7" x14ac:dyDescent="0.2">
      <c r="A1291" s="48" t="str">
        <f t="shared" si="120"/>
        <v/>
      </c>
      <c r="B1291" s="49" t="str">
        <f t="shared" si="121"/>
        <v/>
      </c>
      <c r="C1291" s="50" t="str">
        <f>IF(A1291="","",IF(variable,IF(A1291&lt;MortgageCalculator!$L$6*periods_per_year,start_rate,IF(MortgageCalculator!$L$10&gt;=0,MIN(MortgageCalculator!$L$7,start_rate+MortgageCalculator!$L$10*ROUNDUP((A1291-MortgageCalculator!$L$6*periods_per_year)/MortgageCalculator!$L$9,0)),MAX(MortgageCalculator!$L$8,start_rate+MortgageCalculator!$L$10*ROUNDUP((A1291-MortgageCalculator!$L$6*periods_per_year)/MortgageCalculator!$L$9,0)))),start_rate))</f>
        <v/>
      </c>
      <c r="D1291" s="51" t="str">
        <f t="shared" si="122"/>
        <v/>
      </c>
      <c r="E1291" s="51" t="str">
        <f t="shared" si="123"/>
        <v/>
      </c>
      <c r="F1291" s="51" t="str">
        <f t="shared" si="124"/>
        <v/>
      </c>
      <c r="G1291" s="51" t="str">
        <f t="shared" si="125"/>
        <v/>
      </c>
    </row>
    <row r="1292" spans="1:7" x14ac:dyDescent="0.2">
      <c r="A1292" s="48" t="str">
        <f t="shared" si="120"/>
        <v/>
      </c>
      <c r="B1292" s="49" t="str">
        <f t="shared" si="121"/>
        <v/>
      </c>
      <c r="C1292" s="50" t="str">
        <f>IF(A1292="","",IF(variable,IF(A1292&lt;MortgageCalculator!$L$6*periods_per_year,start_rate,IF(MortgageCalculator!$L$10&gt;=0,MIN(MortgageCalculator!$L$7,start_rate+MortgageCalculator!$L$10*ROUNDUP((A1292-MortgageCalculator!$L$6*periods_per_year)/MortgageCalculator!$L$9,0)),MAX(MortgageCalculator!$L$8,start_rate+MortgageCalculator!$L$10*ROUNDUP((A1292-MortgageCalculator!$L$6*periods_per_year)/MortgageCalculator!$L$9,0)))),start_rate))</f>
        <v/>
      </c>
      <c r="D1292" s="51" t="str">
        <f t="shared" si="122"/>
        <v/>
      </c>
      <c r="E1292" s="51" t="str">
        <f t="shared" si="123"/>
        <v/>
      </c>
      <c r="F1292" s="51" t="str">
        <f t="shared" si="124"/>
        <v/>
      </c>
      <c r="G1292" s="51" t="str">
        <f t="shared" si="125"/>
        <v/>
      </c>
    </row>
    <row r="1293" spans="1:7" x14ac:dyDescent="0.2">
      <c r="A1293" s="48" t="str">
        <f t="shared" si="120"/>
        <v/>
      </c>
      <c r="B1293" s="49" t="str">
        <f t="shared" si="121"/>
        <v/>
      </c>
      <c r="C1293" s="50" t="str">
        <f>IF(A1293="","",IF(variable,IF(A1293&lt;MortgageCalculator!$L$6*periods_per_year,start_rate,IF(MortgageCalculator!$L$10&gt;=0,MIN(MortgageCalculator!$L$7,start_rate+MortgageCalculator!$L$10*ROUNDUP((A1293-MortgageCalculator!$L$6*periods_per_year)/MortgageCalculator!$L$9,0)),MAX(MortgageCalculator!$L$8,start_rate+MortgageCalculator!$L$10*ROUNDUP((A1293-MortgageCalculator!$L$6*periods_per_year)/MortgageCalculator!$L$9,0)))),start_rate))</f>
        <v/>
      </c>
      <c r="D1293" s="51" t="str">
        <f t="shared" si="122"/>
        <v/>
      </c>
      <c r="E1293" s="51" t="str">
        <f t="shared" si="123"/>
        <v/>
      </c>
      <c r="F1293" s="51" t="str">
        <f t="shared" si="124"/>
        <v/>
      </c>
      <c r="G1293" s="51" t="str">
        <f t="shared" si="125"/>
        <v/>
      </c>
    </row>
    <row r="1294" spans="1:7" x14ac:dyDescent="0.2">
      <c r="A1294" s="48" t="str">
        <f t="shared" si="120"/>
        <v/>
      </c>
      <c r="B1294" s="49" t="str">
        <f t="shared" si="121"/>
        <v/>
      </c>
      <c r="C1294" s="50" t="str">
        <f>IF(A1294="","",IF(variable,IF(A1294&lt;MortgageCalculator!$L$6*periods_per_year,start_rate,IF(MortgageCalculator!$L$10&gt;=0,MIN(MortgageCalculator!$L$7,start_rate+MortgageCalculator!$L$10*ROUNDUP((A1294-MortgageCalculator!$L$6*periods_per_year)/MortgageCalculator!$L$9,0)),MAX(MortgageCalculator!$L$8,start_rate+MortgageCalculator!$L$10*ROUNDUP((A1294-MortgageCalculator!$L$6*periods_per_year)/MortgageCalculator!$L$9,0)))),start_rate))</f>
        <v/>
      </c>
      <c r="D1294" s="51" t="str">
        <f t="shared" si="122"/>
        <v/>
      </c>
      <c r="E1294" s="51" t="str">
        <f t="shared" si="123"/>
        <v/>
      </c>
      <c r="F1294" s="51" t="str">
        <f t="shared" si="124"/>
        <v/>
      </c>
      <c r="G1294" s="51" t="str">
        <f t="shared" si="125"/>
        <v/>
      </c>
    </row>
    <row r="1295" spans="1:7" x14ac:dyDescent="0.2">
      <c r="A1295" s="48" t="str">
        <f t="shared" si="120"/>
        <v/>
      </c>
      <c r="B1295" s="49" t="str">
        <f t="shared" si="121"/>
        <v/>
      </c>
      <c r="C1295" s="50" t="str">
        <f>IF(A1295="","",IF(variable,IF(A1295&lt;MortgageCalculator!$L$6*periods_per_year,start_rate,IF(MortgageCalculator!$L$10&gt;=0,MIN(MortgageCalculator!$L$7,start_rate+MortgageCalculator!$L$10*ROUNDUP((A1295-MortgageCalculator!$L$6*periods_per_year)/MortgageCalculator!$L$9,0)),MAX(MortgageCalculator!$L$8,start_rate+MortgageCalculator!$L$10*ROUNDUP((A1295-MortgageCalculator!$L$6*periods_per_year)/MortgageCalculator!$L$9,0)))),start_rate))</f>
        <v/>
      </c>
      <c r="D1295" s="51" t="str">
        <f t="shared" si="122"/>
        <v/>
      </c>
      <c r="E1295" s="51" t="str">
        <f t="shared" si="123"/>
        <v/>
      </c>
      <c r="F1295" s="51" t="str">
        <f t="shared" si="124"/>
        <v/>
      </c>
      <c r="G1295" s="51" t="str">
        <f t="shared" si="125"/>
        <v/>
      </c>
    </row>
    <row r="1296" spans="1:7" x14ac:dyDescent="0.2">
      <c r="A1296" s="48" t="str">
        <f t="shared" si="120"/>
        <v/>
      </c>
      <c r="B1296" s="49" t="str">
        <f t="shared" si="121"/>
        <v/>
      </c>
      <c r="C1296" s="50" t="str">
        <f>IF(A1296="","",IF(variable,IF(A1296&lt;MortgageCalculator!$L$6*periods_per_year,start_rate,IF(MortgageCalculator!$L$10&gt;=0,MIN(MortgageCalculator!$L$7,start_rate+MortgageCalculator!$L$10*ROUNDUP((A1296-MortgageCalculator!$L$6*periods_per_year)/MortgageCalculator!$L$9,0)),MAX(MortgageCalculator!$L$8,start_rate+MortgageCalculator!$L$10*ROUNDUP((A1296-MortgageCalculator!$L$6*periods_per_year)/MortgageCalculator!$L$9,0)))),start_rate))</f>
        <v/>
      </c>
      <c r="D1296" s="51" t="str">
        <f t="shared" si="122"/>
        <v/>
      </c>
      <c r="E1296" s="51" t="str">
        <f t="shared" si="123"/>
        <v/>
      </c>
      <c r="F1296" s="51" t="str">
        <f t="shared" si="124"/>
        <v/>
      </c>
      <c r="G1296" s="51" t="str">
        <f t="shared" si="125"/>
        <v/>
      </c>
    </row>
    <row r="1297" spans="1:7" x14ac:dyDescent="0.2">
      <c r="A1297" s="48" t="str">
        <f t="shared" si="120"/>
        <v/>
      </c>
      <c r="B1297" s="49" t="str">
        <f t="shared" si="121"/>
        <v/>
      </c>
      <c r="C1297" s="50" t="str">
        <f>IF(A1297="","",IF(variable,IF(A1297&lt;MortgageCalculator!$L$6*periods_per_year,start_rate,IF(MortgageCalculator!$L$10&gt;=0,MIN(MortgageCalculator!$L$7,start_rate+MortgageCalculator!$L$10*ROUNDUP((A1297-MortgageCalculator!$L$6*periods_per_year)/MortgageCalculator!$L$9,0)),MAX(MortgageCalculator!$L$8,start_rate+MortgageCalculator!$L$10*ROUNDUP((A1297-MortgageCalculator!$L$6*periods_per_year)/MortgageCalculator!$L$9,0)))),start_rate))</f>
        <v/>
      </c>
      <c r="D1297" s="51" t="str">
        <f t="shared" si="122"/>
        <v/>
      </c>
      <c r="E1297" s="51" t="str">
        <f t="shared" si="123"/>
        <v/>
      </c>
      <c r="F1297" s="51" t="str">
        <f t="shared" si="124"/>
        <v/>
      </c>
      <c r="G1297" s="51" t="str">
        <f t="shared" si="125"/>
        <v/>
      </c>
    </row>
    <row r="1298" spans="1:7" x14ac:dyDescent="0.2">
      <c r="A1298" s="48" t="str">
        <f t="shared" si="120"/>
        <v/>
      </c>
      <c r="B1298" s="49" t="str">
        <f t="shared" si="121"/>
        <v/>
      </c>
      <c r="C1298" s="50" t="str">
        <f>IF(A1298="","",IF(variable,IF(A1298&lt;MortgageCalculator!$L$6*periods_per_year,start_rate,IF(MortgageCalculator!$L$10&gt;=0,MIN(MortgageCalculator!$L$7,start_rate+MortgageCalculator!$L$10*ROUNDUP((A1298-MortgageCalculator!$L$6*periods_per_year)/MortgageCalculator!$L$9,0)),MAX(MortgageCalculator!$L$8,start_rate+MortgageCalculator!$L$10*ROUNDUP((A1298-MortgageCalculator!$L$6*periods_per_year)/MortgageCalculator!$L$9,0)))),start_rate))</f>
        <v/>
      </c>
      <c r="D1298" s="51" t="str">
        <f t="shared" si="122"/>
        <v/>
      </c>
      <c r="E1298" s="51" t="str">
        <f t="shared" si="123"/>
        <v/>
      </c>
      <c r="F1298" s="51" t="str">
        <f t="shared" si="124"/>
        <v/>
      </c>
      <c r="G1298" s="51" t="str">
        <f t="shared" si="125"/>
        <v/>
      </c>
    </row>
    <row r="1299" spans="1:7" x14ac:dyDescent="0.2">
      <c r="A1299" s="48" t="str">
        <f t="shared" si="120"/>
        <v/>
      </c>
      <c r="B1299" s="49" t="str">
        <f t="shared" si="121"/>
        <v/>
      </c>
      <c r="C1299" s="50" t="str">
        <f>IF(A1299="","",IF(variable,IF(A1299&lt;MortgageCalculator!$L$6*periods_per_year,start_rate,IF(MortgageCalculator!$L$10&gt;=0,MIN(MortgageCalculator!$L$7,start_rate+MortgageCalculator!$L$10*ROUNDUP((A1299-MortgageCalculator!$L$6*periods_per_year)/MortgageCalculator!$L$9,0)),MAX(MortgageCalculator!$L$8,start_rate+MortgageCalculator!$L$10*ROUNDUP((A1299-MortgageCalculator!$L$6*periods_per_year)/MortgageCalculator!$L$9,0)))),start_rate))</f>
        <v/>
      </c>
      <c r="D1299" s="51" t="str">
        <f t="shared" si="122"/>
        <v/>
      </c>
      <c r="E1299" s="51" t="str">
        <f t="shared" si="123"/>
        <v/>
      </c>
      <c r="F1299" s="51" t="str">
        <f t="shared" si="124"/>
        <v/>
      </c>
      <c r="G1299" s="51" t="str">
        <f t="shared" si="125"/>
        <v/>
      </c>
    </row>
    <row r="1300" spans="1:7" x14ac:dyDescent="0.2">
      <c r="A1300" s="48" t="str">
        <f t="shared" si="120"/>
        <v/>
      </c>
      <c r="B1300" s="49" t="str">
        <f t="shared" si="121"/>
        <v/>
      </c>
      <c r="C1300" s="50" t="str">
        <f>IF(A1300="","",IF(variable,IF(A1300&lt;MortgageCalculator!$L$6*periods_per_year,start_rate,IF(MortgageCalculator!$L$10&gt;=0,MIN(MortgageCalculator!$L$7,start_rate+MortgageCalculator!$L$10*ROUNDUP((A1300-MortgageCalculator!$L$6*periods_per_year)/MortgageCalculator!$L$9,0)),MAX(MortgageCalculator!$L$8,start_rate+MortgageCalculator!$L$10*ROUNDUP((A1300-MortgageCalculator!$L$6*periods_per_year)/MortgageCalculator!$L$9,0)))),start_rate))</f>
        <v/>
      </c>
      <c r="D1300" s="51" t="str">
        <f t="shared" si="122"/>
        <v/>
      </c>
      <c r="E1300" s="51" t="str">
        <f t="shared" si="123"/>
        <v/>
      </c>
      <c r="F1300" s="51" t="str">
        <f t="shared" si="124"/>
        <v/>
      </c>
      <c r="G1300" s="51" t="str">
        <f t="shared" si="125"/>
        <v/>
      </c>
    </row>
    <row r="1301" spans="1:7" x14ac:dyDescent="0.2">
      <c r="A1301" s="48" t="str">
        <f t="shared" si="120"/>
        <v/>
      </c>
      <c r="B1301" s="49" t="str">
        <f t="shared" si="121"/>
        <v/>
      </c>
      <c r="C1301" s="50" t="str">
        <f>IF(A1301="","",IF(variable,IF(A1301&lt;MortgageCalculator!$L$6*periods_per_year,start_rate,IF(MortgageCalculator!$L$10&gt;=0,MIN(MortgageCalculator!$L$7,start_rate+MortgageCalculator!$L$10*ROUNDUP((A1301-MortgageCalculator!$L$6*periods_per_year)/MortgageCalculator!$L$9,0)),MAX(MortgageCalculator!$L$8,start_rate+MortgageCalculator!$L$10*ROUNDUP((A1301-MortgageCalculator!$L$6*periods_per_year)/MortgageCalculator!$L$9,0)))),start_rate))</f>
        <v/>
      </c>
      <c r="D1301" s="51" t="str">
        <f t="shared" si="122"/>
        <v/>
      </c>
      <c r="E1301" s="51" t="str">
        <f t="shared" si="123"/>
        <v/>
      </c>
      <c r="F1301" s="51" t="str">
        <f t="shared" si="124"/>
        <v/>
      </c>
      <c r="G1301" s="51" t="str">
        <f t="shared" si="125"/>
        <v/>
      </c>
    </row>
    <row r="1302" spans="1:7" x14ac:dyDescent="0.2">
      <c r="A1302" s="48" t="str">
        <f t="shared" si="120"/>
        <v/>
      </c>
      <c r="B1302" s="49" t="str">
        <f t="shared" si="121"/>
        <v/>
      </c>
      <c r="C1302" s="50" t="str">
        <f>IF(A1302="","",IF(variable,IF(A1302&lt;MortgageCalculator!$L$6*periods_per_year,start_rate,IF(MortgageCalculator!$L$10&gt;=0,MIN(MortgageCalculator!$L$7,start_rate+MortgageCalculator!$L$10*ROUNDUP((A1302-MortgageCalculator!$L$6*periods_per_year)/MortgageCalculator!$L$9,0)),MAX(MortgageCalculator!$L$8,start_rate+MortgageCalculator!$L$10*ROUNDUP((A1302-MortgageCalculator!$L$6*periods_per_year)/MortgageCalculator!$L$9,0)))),start_rate))</f>
        <v/>
      </c>
      <c r="D1302" s="51" t="str">
        <f t="shared" si="122"/>
        <v/>
      </c>
      <c r="E1302" s="51" t="str">
        <f t="shared" si="123"/>
        <v/>
      </c>
      <c r="F1302" s="51" t="str">
        <f t="shared" si="124"/>
        <v/>
      </c>
      <c r="G1302" s="51" t="str">
        <f t="shared" si="125"/>
        <v/>
      </c>
    </row>
    <row r="1303" spans="1:7" x14ac:dyDescent="0.2">
      <c r="A1303" s="48" t="str">
        <f t="shared" si="120"/>
        <v/>
      </c>
      <c r="B1303" s="49" t="str">
        <f t="shared" si="121"/>
        <v/>
      </c>
      <c r="C1303" s="50" t="str">
        <f>IF(A1303="","",IF(variable,IF(A1303&lt;MortgageCalculator!$L$6*periods_per_year,start_rate,IF(MortgageCalculator!$L$10&gt;=0,MIN(MortgageCalculator!$L$7,start_rate+MortgageCalculator!$L$10*ROUNDUP((A1303-MortgageCalculator!$L$6*periods_per_year)/MortgageCalculator!$L$9,0)),MAX(MortgageCalculator!$L$8,start_rate+MortgageCalculator!$L$10*ROUNDUP((A1303-MortgageCalculator!$L$6*periods_per_year)/MortgageCalculator!$L$9,0)))),start_rate))</f>
        <v/>
      </c>
      <c r="D1303" s="51" t="str">
        <f t="shared" si="122"/>
        <v/>
      </c>
      <c r="E1303" s="51" t="str">
        <f t="shared" si="123"/>
        <v/>
      </c>
      <c r="F1303" s="51" t="str">
        <f t="shared" si="124"/>
        <v/>
      </c>
      <c r="G1303" s="51" t="str">
        <f t="shared" si="125"/>
        <v/>
      </c>
    </row>
    <row r="1304" spans="1:7" x14ac:dyDescent="0.2">
      <c r="A1304" s="48" t="str">
        <f t="shared" si="120"/>
        <v/>
      </c>
      <c r="B1304" s="49" t="str">
        <f t="shared" si="121"/>
        <v/>
      </c>
      <c r="C1304" s="50" t="str">
        <f>IF(A1304="","",IF(variable,IF(A1304&lt;MortgageCalculator!$L$6*periods_per_year,start_rate,IF(MortgageCalculator!$L$10&gt;=0,MIN(MortgageCalculator!$L$7,start_rate+MortgageCalculator!$L$10*ROUNDUP((A1304-MortgageCalculator!$L$6*periods_per_year)/MortgageCalculator!$L$9,0)),MAX(MortgageCalculator!$L$8,start_rate+MortgageCalculator!$L$10*ROUNDUP((A1304-MortgageCalculator!$L$6*periods_per_year)/MortgageCalculator!$L$9,0)))),start_rate))</f>
        <v/>
      </c>
      <c r="D1304" s="51" t="str">
        <f t="shared" si="122"/>
        <v/>
      </c>
      <c r="E1304" s="51" t="str">
        <f t="shared" si="123"/>
        <v/>
      </c>
      <c r="F1304" s="51" t="str">
        <f t="shared" si="124"/>
        <v/>
      </c>
      <c r="G1304" s="51" t="str">
        <f t="shared" si="125"/>
        <v/>
      </c>
    </row>
    <row r="1305" spans="1:7" x14ac:dyDescent="0.2">
      <c r="A1305" s="48" t="str">
        <f t="shared" si="120"/>
        <v/>
      </c>
      <c r="B1305" s="49" t="str">
        <f t="shared" si="121"/>
        <v/>
      </c>
      <c r="C1305" s="50" t="str">
        <f>IF(A1305="","",IF(variable,IF(A1305&lt;MortgageCalculator!$L$6*periods_per_year,start_rate,IF(MortgageCalculator!$L$10&gt;=0,MIN(MortgageCalculator!$L$7,start_rate+MortgageCalculator!$L$10*ROUNDUP((A1305-MortgageCalculator!$L$6*periods_per_year)/MortgageCalculator!$L$9,0)),MAX(MortgageCalculator!$L$8,start_rate+MortgageCalculator!$L$10*ROUNDUP((A1305-MortgageCalculator!$L$6*periods_per_year)/MortgageCalculator!$L$9,0)))),start_rate))</f>
        <v/>
      </c>
      <c r="D1305" s="51" t="str">
        <f t="shared" si="122"/>
        <v/>
      </c>
      <c r="E1305" s="51" t="str">
        <f t="shared" si="123"/>
        <v/>
      </c>
      <c r="F1305" s="51" t="str">
        <f t="shared" si="124"/>
        <v/>
      </c>
      <c r="G1305" s="51" t="str">
        <f t="shared" si="125"/>
        <v/>
      </c>
    </row>
    <row r="1306" spans="1:7" x14ac:dyDescent="0.2">
      <c r="A1306" s="48" t="str">
        <f t="shared" si="120"/>
        <v/>
      </c>
      <c r="B1306" s="49" t="str">
        <f t="shared" si="121"/>
        <v/>
      </c>
      <c r="C1306" s="50" t="str">
        <f>IF(A1306="","",IF(variable,IF(A1306&lt;MortgageCalculator!$L$6*periods_per_year,start_rate,IF(MortgageCalculator!$L$10&gt;=0,MIN(MortgageCalculator!$L$7,start_rate+MortgageCalculator!$L$10*ROUNDUP((A1306-MortgageCalculator!$L$6*periods_per_year)/MortgageCalculator!$L$9,0)),MAX(MortgageCalculator!$L$8,start_rate+MortgageCalculator!$L$10*ROUNDUP((A1306-MortgageCalculator!$L$6*periods_per_year)/MortgageCalculator!$L$9,0)))),start_rate))</f>
        <v/>
      </c>
      <c r="D1306" s="51" t="str">
        <f t="shared" si="122"/>
        <v/>
      </c>
      <c r="E1306" s="51" t="str">
        <f t="shared" si="123"/>
        <v/>
      </c>
      <c r="F1306" s="51" t="str">
        <f t="shared" si="124"/>
        <v/>
      </c>
      <c r="G1306" s="51" t="str">
        <f t="shared" si="125"/>
        <v/>
      </c>
    </row>
    <row r="1307" spans="1:7" x14ac:dyDescent="0.2">
      <c r="A1307" s="48" t="str">
        <f t="shared" si="120"/>
        <v/>
      </c>
      <c r="B1307" s="49" t="str">
        <f t="shared" si="121"/>
        <v/>
      </c>
      <c r="C1307" s="50" t="str">
        <f>IF(A1307="","",IF(variable,IF(A1307&lt;MortgageCalculator!$L$6*periods_per_year,start_rate,IF(MortgageCalculator!$L$10&gt;=0,MIN(MortgageCalculator!$L$7,start_rate+MortgageCalculator!$L$10*ROUNDUP((A1307-MortgageCalculator!$L$6*periods_per_year)/MortgageCalculator!$L$9,0)),MAX(MortgageCalculator!$L$8,start_rate+MortgageCalculator!$L$10*ROUNDUP((A1307-MortgageCalculator!$L$6*periods_per_year)/MortgageCalculator!$L$9,0)))),start_rate))</f>
        <v/>
      </c>
      <c r="D1307" s="51" t="str">
        <f t="shared" si="122"/>
        <v/>
      </c>
      <c r="E1307" s="51" t="str">
        <f t="shared" si="123"/>
        <v/>
      </c>
      <c r="F1307" s="51" t="str">
        <f t="shared" si="124"/>
        <v/>
      </c>
      <c r="G1307" s="51" t="str">
        <f t="shared" si="125"/>
        <v/>
      </c>
    </row>
    <row r="1308" spans="1:7" x14ac:dyDescent="0.2">
      <c r="A1308" s="48" t="str">
        <f t="shared" si="120"/>
        <v/>
      </c>
      <c r="B1308" s="49" t="str">
        <f t="shared" si="121"/>
        <v/>
      </c>
      <c r="C1308" s="50" t="str">
        <f>IF(A1308="","",IF(variable,IF(A1308&lt;MortgageCalculator!$L$6*periods_per_year,start_rate,IF(MortgageCalculator!$L$10&gt;=0,MIN(MortgageCalculator!$L$7,start_rate+MortgageCalculator!$L$10*ROUNDUP((A1308-MortgageCalculator!$L$6*periods_per_year)/MortgageCalculator!$L$9,0)),MAX(MortgageCalculator!$L$8,start_rate+MortgageCalculator!$L$10*ROUNDUP((A1308-MortgageCalculator!$L$6*periods_per_year)/MortgageCalculator!$L$9,0)))),start_rate))</f>
        <v/>
      </c>
      <c r="D1308" s="51" t="str">
        <f t="shared" si="122"/>
        <v/>
      </c>
      <c r="E1308" s="51" t="str">
        <f t="shared" si="123"/>
        <v/>
      </c>
      <c r="F1308" s="51" t="str">
        <f t="shared" si="124"/>
        <v/>
      </c>
      <c r="G1308" s="51" t="str">
        <f t="shared" si="125"/>
        <v/>
      </c>
    </row>
    <row r="1309" spans="1:7" x14ac:dyDescent="0.2">
      <c r="A1309" s="48" t="str">
        <f t="shared" si="120"/>
        <v/>
      </c>
      <c r="B1309" s="49" t="str">
        <f t="shared" si="121"/>
        <v/>
      </c>
      <c r="C1309" s="50" t="str">
        <f>IF(A1309="","",IF(variable,IF(A1309&lt;MortgageCalculator!$L$6*periods_per_year,start_rate,IF(MortgageCalculator!$L$10&gt;=0,MIN(MortgageCalculator!$L$7,start_rate+MortgageCalculator!$L$10*ROUNDUP((A1309-MortgageCalculator!$L$6*periods_per_year)/MortgageCalculator!$L$9,0)),MAX(MortgageCalculator!$L$8,start_rate+MortgageCalculator!$L$10*ROUNDUP((A1309-MortgageCalculator!$L$6*periods_per_year)/MortgageCalculator!$L$9,0)))),start_rate))</f>
        <v/>
      </c>
      <c r="D1309" s="51" t="str">
        <f t="shared" si="122"/>
        <v/>
      </c>
      <c r="E1309" s="51" t="str">
        <f t="shared" si="123"/>
        <v/>
      </c>
      <c r="F1309" s="51" t="str">
        <f t="shared" si="124"/>
        <v/>
      </c>
      <c r="G1309" s="51" t="str">
        <f t="shared" si="125"/>
        <v/>
      </c>
    </row>
    <row r="1310" spans="1:7" x14ac:dyDescent="0.2">
      <c r="A1310" s="48" t="str">
        <f t="shared" si="120"/>
        <v/>
      </c>
      <c r="B1310" s="49" t="str">
        <f t="shared" si="121"/>
        <v/>
      </c>
      <c r="C1310" s="50" t="str">
        <f>IF(A1310="","",IF(variable,IF(A1310&lt;MortgageCalculator!$L$6*periods_per_year,start_rate,IF(MortgageCalculator!$L$10&gt;=0,MIN(MortgageCalculator!$L$7,start_rate+MortgageCalculator!$L$10*ROUNDUP((A1310-MortgageCalculator!$L$6*periods_per_year)/MortgageCalculator!$L$9,0)),MAX(MortgageCalculator!$L$8,start_rate+MortgageCalculator!$L$10*ROUNDUP((A1310-MortgageCalculator!$L$6*periods_per_year)/MortgageCalculator!$L$9,0)))),start_rate))</f>
        <v/>
      </c>
      <c r="D1310" s="51" t="str">
        <f t="shared" si="122"/>
        <v/>
      </c>
      <c r="E1310" s="51" t="str">
        <f t="shared" si="123"/>
        <v/>
      </c>
      <c r="F1310" s="51" t="str">
        <f t="shared" si="124"/>
        <v/>
      </c>
      <c r="G1310" s="51" t="str">
        <f t="shared" si="125"/>
        <v/>
      </c>
    </row>
    <row r="1311" spans="1:7" x14ac:dyDescent="0.2">
      <c r="A1311" s="48" t="str">
        <f t="shared" si="120"/>
        <v/>
      </c>
      <c r="B1311" s="49" t="str">
        <f t="shared" si="121"/>
        <v/>
      </c>
      <c r="C1311" s="50" t="str">
        <f>IF(A1311="","",IF(variable,IF(A1311&lt;MortgageCalculator!$L$6*periods_per_year,start_rate,IF(MortgageCalculator!$L$10&gt;=0,MIN(MortgageCalculator!$L$7,start_rate+MortgageCalculator!$L$10*ROUNDUP((A1311-MortgageCalculator!$L$6*periods_per_year)/MortgageCalculator!$L$9,0)),MAX(MortgageCalculator!$L$8,start_rate+MortgageCalculator!$L$10*ROUNDUP((A1311-MortgageCalculator!$L$6*periods_per_year)/MortgageCalculator!$L$9,0)))),start_rate))</f>
        <v/>
      </c>
      <c r="D1311" s="51" t="str">
        <f t="shared" si="122"/>
        <v/>
      </c>
      <c r="E1311" s="51" t="str">
        <f t="shared" si="123"/>
        <v/>
      </c>
      <c r="F1311" s="51" t="str">
        <f t="shared" si="124"/>
        <v/>
      </c>
      <c r="G1311" s="51" t="str">
        <f t="shared" si="125"/>
        <v/>
      </c>
    </row>
    <row r="1312" spans="1:7" x14ac:dyDescent="0.2">
      <c r="A1312" s="48" t="str">
        <f t="shared" si="120"/>
        <v/>
      </c>
      <c r="B1312" s="49" t="str">
        <f t="shared" si="121"/>
        <v/>
      </c>
      <c r="C1312" s="50" t="str">
        <f>IF(A1312="","",IF(variable,IF(A1312&lt;MortgageCalculator!$L$6*periods_per_year,start_rate,IF(MortgageCalculator!$L$10&gt;=0,MIN(MortgageCalculator!$L$7,start_rate+MortgageCalculator!$L$10*ROUNDUP((A1312-MortgageCalculator!$L$6*periods_per_year)/MortgageCalculator!$L$9,0)),MAX(MortgageCalculator!$L$8,start_rate+MortgageCalculator!$L$10*ROUNDUP((A1312-MortgageCalculator!$L$6*periods_per_year)/MortgageCalculator!$L$9,0)))),start_rate))</f>
        <v/>
      </c>
      <c r="D1312" s="51" t="str">
        <f t="shared" si="122"/>
        <v/>
      </c>
      <c r="E1312" s="51" t="str">
        <f t="shared" si="123"/>
        <v/>
      </c>
      <c r="F1312" s="51" t="str">
        <f t="shared" si="124"/>
        <v/>
      </c>
      <c r="G1312" s="51" t="str">
        <f t="shared" si="125"/>
        <v/>
      </c>
    </row>
    <row r="1313" spans="1:7" x14ac:dyDescent="0.2">
      <c r="A1313" s="48" t="str">
        <f t="shared" si="120"/>
        <v/>
      </c>
      <c r="B1313" s="49" t="str">
        <f t="shared" si="121"/>
        <v/>
      </c>
      <c r="C1313" s="50" t="str">
        <f>IF(A1313="","",IF(variable,IF(A1313&lt;MortgageCalculator!$L$6*periods_per_year,start_rate,IF(MortgageCalculator!$L$10&gt;=0,MIN(MortgageCalculator!$L$7,start_rate+MortgageCalculator!$L$10*ROUNDUP((A1313-MortgageCalculator!$L$6*periods_per_year)/MortgageCalculator!$L$9,0)),MAX(MortgageCalculator!$L$8,start_rate+MortgageCalculator!$L$10*ROUNDUP((A1313-MortgageCalculator!$L$6*periods_per_year)/MortgageCalculator!$L$9,0)))),start_rate))</f>
        <v/>
      </c>
      <c r="D1313" s="51" t="str">
        <f t="shared" si="122"/>
        <v/>
      </c>
      <c r="E1313" s="51" t="str">
        <f t="shared" si="123"/>
        <v/>
      </c>
      <c r="F1313" s="51" t="str">
        <f t="shared" si="124"/>
        <v/>
      </c>
      <c r="G1313" s="51" t="str">
        <f t="shared" si="125"/>
        <v/>
      </c>
    </row>
    <row r="1314" spans="1:7" x14ac:dyDescent="0.2">
      <c r="A1314" s="48" t="str">
        <f t="shared" si="120"/>
        <v/>
      </c>
      <c r="B1314" s="49" t="str">
        <f t="shared" si="121"/>
        <v/>
      </c>
      <c r="C1314" s="50" t="str">
        <f>IF(A1314="","",IF(variable,IF(A1314&lt;MortgageCalculator!$L$6*periods_per_year,start_rate,IF(MortgageCalculator!$L$10&gt;=0,MIN(MortgageCalculator!$L$7,start_rate+MortgageCalculator!$L$10*ROUNDUP((A1314-MortgageCalculator!$L$6*periods_per_year)/MortgageCalculator!$L$9,0)),MAX(MortgageCalculator!$L$8,start_rate+MortgageCalculator!$L$10*ROUNDUP((A1314-MortgageCalculator!$L$6*periods_per_year)/MortgageCalculator!$L$9,0)))),start_rate))</f>
        <v/>
      </c>
      <c r="D1314" s="51" t="str">
        <f t="shared" si="122"/>
        <v/>
      </c>
      <c r="E1314" s="51" t="str">
        <f t="shared" si="123"/>
        <v/>
      </c>
      <c r="F1314" s="51" t="str">
        <f t="shared" si="124"/>
        <v/>
      </c>
      <c r="G1314" s="51" t="str">
        <f t="shared" si="125"/>
        <v/>
      </c>
    </row>
    <row r="1315" spans="1:7" x14ac:dyDescent="0.2">
      <c r="A1315" s="48" t="str">
        <f t="shared" si="120"/>
        <v/>
      </c>
      <c r="B1315" s="49" t="str">
        <f t="shared" si="121"/>
        <v/>
      </c>
      <c r="C1315" s="50" t="str">
        <f>IF(A1315="","",IF(variable,IF(A1315&lt;MortgageCalculator!$L$6*periods_per_year,start_rate,IF(MortgageCalculator!$L$10&gt;=0,MIN(MortgageCalculator!$L$7,start_rate+MortgageCalculator!$L$10*ROUNDUP((A1315-MortgageCalculator!$L$6*periods_per_year)/MortgageCalculator!$L$9,0)),MAX(MortgageCalculator!$L$8,start_rate+MortgageCalculator!$L$10*ROUNDUP((A1315-MortgageCalculator!$L$6*periods_per_year)/MortgageCalculator!$L$9,0)))),start_rate))</f>
        <v/>
      </c>
      <c r="D1315" s="51" t="str">
        <f t="shared" si="122"/>
        <v/>
      </c>
      <c r="E1315" s="51" t="str">
        <f t="shared" si="123"/>
        <v/>
      </c>
      <c r="F1315" s="51" t="str">
        <f t="shared" si="124"/>
        <v/>
      </c>
      <c r="G1315" s="51" t="str">
        <f t="shared" si="125"/>
        <v/>
      </c>
    </row>
    <row r="1316" spans="1:7" x14ac:dyDescent="0.2">
      <c r="A1316" s="48" t="str">
        <f t="shared" si="120"/>
        <v/>
      </c>
      <c r="B1316" s="49" t="str">
        <f t="shared" si="121"/>
        <v/>
      </c>
      <c r="C1316" s="50" t="str">
        <f>IF(A1316="","",IF(variable,IF(A1316&lt;MortgageCalculator!$L$6*periods_per_year,start_rate,IF(MortgageCalculator!$L$10&gt;=0,MIN(MortgageCalculator!$L$7,start_rate+MortgageCalculator!$L$10*ROUNDUP((A1316-MortgageCalculator!$L$6*periods_per_year)/MortgageCalculator!$L$9,0)),MAX(MortgageCalculator!$L$8,start_rate+MortgageCalculator!$L$10*ROUNDUP((A1316-MortgageCalculator!$L$6*periods_per_year)/MortgageCalculator!$L$9,0)))),start_rate))</f>
        <v/>
      </c>
      <c r="D1316" s="51" t="str">
        <f t="shared" si="122"/>
        <v/>
      </c>
      <c r="E1316" s="51" t="str">
        <f t="shared" si="123"/>
        <v/>
      </c>
      <c r="F1316" s="51" t="str">
        <f t="shared" si="124"/>
        <v/>
      </c>
      <c r="G1316" s="51" t="str">
        <f t="shared" si="125"/>
        <v/>
      </c>
    </row>
    <row r="1317" spans="1:7" x14ac:dyDescent="0.2">
      <c r="A1317" s="48" t="str">
        <f t="shared" si="120"/>
        <v/>
      </c>
      <c r="B1317" s="49" t="str">
        <f t="shared" si="121"/>
        <v/>
      </c>
      <c r="C1317" s="50" t="str">
        <f>IF(A1317="","",IF(variable,IF(A1317&lt;MortgageCalculator!$L$6*periods_per_year,start_rate,IF(MortgageCalculator!$L$10&gt;=0,MIN(MortgageCalculator!$L$7,start_rate+MortgageCalculator!$L$10*ROUNDUP((A1317-MortgageCalculator!$L$6*periods_per_year)/MortgageCalculator!$L$9,0)),MAX(MortgageCalculator!$L$8,start_rate+MortgageCalculator!$L$10*ROUNDUP((A1317-MortgageCalculator!$L$6*periods_per_year)/MortgageCalculator!$L$9,0)))),start_rate))</f>
        <v/>
      </c>
      <c r="D1317" s="51" t="str">
        <f t="shared" si="122"/>
        <v/>
      </c>
      <c r="E1317" s="51" t="str">
        <f t="shared" si="123"/>
        <v/>
      </c>
      <c r="F1317" s="51" t="str">
        <f t="shared" si="124"/>
        <v/>
      </c>
      <c r="G1317" s="51" t="str">
        <f t="shared" si="125"/>
        <v/>
      </c>
    </row>
    <row r="1318" spans="1:7" x14ac:dyDescent="0.2">
      <c r="A1318" s="48" t="str">
        <f t="shared" si="120"/>
        <v/>
      </c>
      <c r="B1318" s="49" t="str">
        <f t="shared" si="121"/>
        <v/>
      </c>
      <c r="C1318" s="50" t="str">
        <f>IF(A1318="","",IF(variable,IF(A1318&lt;MortgageCalculator!$L$6*periods_per_year,start_rate,IF(MortgageCalculator!$L$10&gt;=0,MIN(MortgageCalculator!$L$7,start_rate+MortgageCalculator!$L$10*ROUNDUP((A1318-MortgageCalculator!$L$6*periods_per_year)/MortgageCalculator!$L$9,0)),MAX(MortgageCalculator!$L$8,start_rate+MortgageCalculator!$L$10*ROUNDUP((A1318-MortgageCalculator!$L$6*periods_per_year)/MortgageCalculator!$L$9,0)))),start_rate))</f>
        <v/>
      </c>
      <c r="D1318" s="51" t="str">
        <f t="shared" si="122"/>
        <v/>
      </c>
      <c r="E1318" s="51" t="str">
        <f t="shared" si="123"/>
        <v/>
      </c>
      <c r="F1318" s="51" t="str">
        <f t="shared" si="124"/>
        <v/>
      </c>
      <c r="G1318" s="51" t="str">
        <f t="shared" si="125"/>
        <v/>
      </c>
    </row>
    <row r="1319" spans="1:7" x14ac:dyDescent="0.2">
      <c r="A1319" s="48" t="str">
        <f t="shared" si="120"/>
        <v/>
      </c>
      <c r="B1319" s="49" t="str">
        <f t="shared" si="121"/>
        <v/>
      </c>
      <c r="C1319" s="50" t="str">
        <f>IF(A1319="","",IF(variable,IF(A1319&lt;MortgageCalculator!$L$6*periods_per_year,start_rate,IF(MortgageCalculator!$L$10&gt;=0,MIN(MortgageCalculator!$L$7,start_rate+MortgageCalculator!$L$10*ROUNDUP((A1319-MortgageCalculator!$L$6*periods_per_year)/MortgageCalculator!$L$9,0)),MAX(MortgageCalculator!$L$8,start_rate+MortgageCalculator!$L$10*ROUNDUP((A1319-MortgageCalculator!$L$6*periods_per_year)/MortgageCalculator!$L$9,0)))),start_rate))</f>
        <v/>
      </c>
      <c r="D1319" s="51" t="str">
        <f t="shared" si="122"/>
        <v/>
      </c>
      <c r="E1319" s="51" t="str">
        <f t="shared" si="123"/>
        <v/>
      </c>
      <c r="F1319" s="51" t="str">
        <f t="shared" si="124"/>
        <v/>
      </c>
      <c r="G1319" s="51" t="str">
        <f t="shared" si="125"/>
        <v/>
      </c>
    </row>
    <row r="1320" spans="1:7" x14ac:dyDescent="0.2">
      <c r="A1320" s="48" t="str">
        <f t="shared" si="120"/>
        <v/>
      </c>
      <c r="B1320" s="49" t="str">
        <f t="shared" si="121"/>
        <v/>
      </c>
      <c r="C1320" s="50" t="str">
        <f>IF(A1320="","",IF(variable,IF(A1320&lt;MortgageCalculator!$L$6*periods_per_year,start_rate,IF(MortgageCalculator!$L$10&gt;=0,MIN(MortgageCalculator!$L$7,start_rate+MortgageCalculator!$L$10*ROUNDUP((A1320-MortgageCalculator!$L$6*periods_per_year)/MortgageCalculator!$L$9,0)),MAX(MortgageCalculator!$L$8,start_rate+MortgageCalculator!$L$10*ROUNDUP((A1320-MortgageCalculator!$L$6*periods_per_year)/MortgageCalculator!$L$9,0)))),start_rate))</f>
        <v/>
      </c>
      <c r="D1320" s="51" t="str">
        <f t="shared" si="122"/>
        <v/>
      </c>
      <c r="E1320" s="51" t="str">
        <f t="shared" si="123"/>
        <v/>
      </c>
      <c r="F1320" s="51" t="str">
        <f t="shared" si="124"/>
        <v/>
      </c>
      <c r="G1320" s="51" t="str">
        <f t="shared" si="125"/>
        <v/>
      </c>
    </row>
    <row r="1321" spans="1:7" x14ac:dyDescent="0.2">
      <c r="A1321" s="48" t="str">
        <f t="shared" si="120"/>
        <v/>
      </c>
      <c r="B1321" s="49" t="str">
        <f t="shared" si="121"/>
        <v/>
      </c>
      <c r="C1321" s="50" t="str">
        <f>IF(A1321="","",IF(variable,IF(A1321&lt;MortgageCalculator!$L$6*periods_per_year,start_rate,IF(MortgageCalculator!$L$10&gt;=0,MIN(MortgageCalculator!$L$7,start_rate+MortgageCalculator!$L$10*ROUNDUP((A1321-MortgageCalculator!$L$6*periods_per_year)/MortgageCalculator!$L$9,0)),MAX(MortgageCalculator!$L$8,start_rate+MortgageCalculator!$L$10*ROUNDUP((A1321-MortgageCalculator!$L$6*periods_per_year)/MortgageCalculator!$L$9,0)))),start_rate))</f>
        <v/>
      </c>
      <c r="D1321" s="51" t="str">
        <f t="shared" si="122"/>
        <v/>
      </c>
      <c r="E1321" s="51" t="str">
        <f t="shared" si="123"/>
        <v/>
      </c>
      <c r="F1321" s="51" t="str">
        <f t="shared" si="124"/>
        <v/>
      </c>
      <c r="G1321" s="51" t="str">
        <f t="shared" si="125"/>
        <v/>
      </c>
    </row>
    <row r="1322" spans="1:7" x14ac:dyDescent="0.2">
      <c r="A1322" s="48" t="str">
        <f t="shared" si="120"/>
        <v/>
      </c>
      <c r="B1322" s="49" t="str">
        <f t="shared" si="121"/>
        <v/>
      </c>
      <c r="C1322" s="50" t="str">
        <f>IF(A1322="","",IF(variable,IF(A1322&lt;MortgageCalculator!$L$6*periods_per_year,start_rate,IF(MortgageCalculator!$L$10&gt;=0,MIN(MortgageCalculator!$L$7,start_rate+MortgageCalculator!$L$10*ROUNDUP((A1322-MortgageCalculator!$L$6*periods_per_year)/MortgageCalculator!$L$9,0)),MAX(MortgageCalculator!$L$8,start_rate+MortgageCalculator!$L$10*ROUNDUP((A1322-MortgageCalculator!$L$6*periods_per_year)/MortgageCalculator!$L$9,0)))),start_rate))</f>
        <v/>
      </c>
      <c r="D1322" s="51" t="str">
        <f t="shared" si="122"/>
        <v/>
      </c>
      <c r="E1322" s="51" t="str">
        <f t="shared" si="123"/>
        <v/>
      </c>
      <c r="F1322" s="51" t="str">
        <f t="shared" si="124"/>
        <v/>
      </c>
      <c r="G1322" s="51" t="str">
        <f t="shared" si="125"/>
        <v/>
      </c>
    </row>
    <row r="1323" spans="1:7" x14ac:dyDescent="0.2">
      <c r="A1323" s="48" t="str">
        <f t="shared" si="120"/>
        <v/>
      </c>
      <c r="B1323" s="49" t="str">
        <f t="shared" si="121"/>
        <v/>
      </c>
      <c r="C1323" s="50" t="str">
        <f>IF(A1323="","",IF(variable,IF(A1323&lt;MortgageCalculator!$L$6*periods_per_year,start_rate,IF(MortgageCalculator!$L$10&gt;=0,MIN(MortgageCalculator!$L$7,start_rate+MortgageCalculator!$L$10*ROUNDUP((A1323-MortgageCalculator!$L$6*periods_per_year)/MortgageCalculator!$L$9,0)),MAX(MortgageCalculator!$L$8,start_rate+MortgageCalculator!$L$10*ROUNDUP((A1323-MortgageCalculator!$L$6*periods_per_year)/MortgageCalculator!$L$9,0)))),start_rate))</f>
        <v/>
      </c>
      <c r="D1323" s="51" t="str">
        <f t="shared" si="122"/>
        <v/>
      </c>
      <c r="E1323" s="51" t="str">
        <f t="shared" si="123"/>
        <v/>
      </c>
      <c r="F1323" s="51" t="str">
        <f t="shared" si="124"/>
        <v/>
      </c>
      <c r="G1323" s="51" t="str">
        <f t="shared" si="125"/>
        <v/>
      </c>
    </row>
    <row r="1324" spans="1:7" x14ac:dyDescent="0.2">
      <c r="A1324" s="48" t="str">
        <f t="shared" si="120"/>
        <v/>
      </c>
      <c r="B1324" s="49" t="str">
        <f t="shared" si="121"/>
        <v/>
      </c>
      <c r="C1324" s="50" t="str">
        <f>IF(A1324="","",IF(variable,IF(A1324&lt;MortgageCalculator!$L$6*periods_per_year,start_rate,IF(MortgageCalculator!$L$10&gt;=0,MIN(MortgageCalculator!$L$7,start_rate+MortgageCalculator!$L$10*ROUNDUP((A1324-MortgageCalculator!$L$6*periods_per_year)/MortgageCalculator!$L$9,0)),MAX(MortgageCalculator!$L$8,start_rate+MortgageCalculator!$L$10*ROUNDUP((A1324-MortgageCalculator!$L$6*periods_per_year)/MortgageCalculator!$L$9,0)))),start_rate))</f>
        <v/>
      </c>
      <c r="D1324" s="51" t="str">
        <f t="shared" si="122"/>
        <v/>
      </c>
      <c r="E1324" s="51" t="str">
        <f t="shared" si="123"/>
        <v/>
      </c>
      <c r="F1324" s="51" t="str">
        <f t="shared" si="124"/>
        <v/>
      </c>
      <c r="G1324" s="51" t="str">
        <f t="shared" si="125"/>
        <v/>
      </c>
    </row>
    <row r="1325" spans="1:7" x14ac:dyDescent="0.2">
      <c r="A1325" s="48" t="str">
        <f t="shared" si="120"/>
        <v/>
      </c>
      <c r="B1325" s="49" t="str">
        <f t="shared" si="121"/>
        <v/>
      </c>
      <c r="C1325" s="50" t="str">
        <f>IF(A1325="","",IF(variable,IF(A1325&lt;MortgageCalculator!$L$6*periods_per_year,start_rate,IF(MortgageCalculator!$L$10&gt;=0,MIN(MortgageCalculator!$L$7,start_rate+MortgageCalculator!$L$10*ROUNDUP((A1325-MortgageCalculator!$L$6*periods_per_year)/MortgageCalculator!$L$9,0)),MAX(MortgageCalculator!$L$8,start_rate+MortgageCalculator!$L$10*ROUNDUP((A1325-MortgageCalculator!$L$6*periods_per_year)/MortgageCalculator!$L$9,0)))),start_rate))</f>
        <v/>
      </c>
      <c r="D1325" s="51" t="str">
        <f t="shared" si="122"/>
        <v/>
      </c>
      <c r="E1325" s="51" t="str">
        <f t="shared" si="123"/>
        <v/>
      </c>
      <c r="F1325" s="51" t="str">
        <f t="shared" si="124"/>
        <v/>
      </c>
      <c r="G1325" s="51" t="str">
        <f t="shared" si="125"/>
        <v/>
      </c>
    </row>
    <row r="1326" spans="1:7" x14ac:dyDescent="0.2">
      <c r="A1326" s="48" t="str">
        <f t="shared" si="120"/>
        <v/>
      </c>
      <c r="B1326" s="49" t="str">
        <f t="shared" si="121"/>
        <v/>
      </c>
      <c r="C1326" s="50" t="str">
        <f>IF(A1326="","",IF(variable,IF(A1326&lt;MortgageCalculator!$L$6*periods_per_year,start_rate,IF(MortgageCalculator!$L$10&gt;=0,MIN(MortgageCalculator!$L$7,start_rate+MortgageCalculator!$L$10*ROUNDUP((A1326-MortgageCalculator!$L$6*periods_per_year)/MortgageCalculator!$L$9,0)),MAX(MortgageCalculator!$L$8,start_rate+MortgageCalculator!$L$10*ROUNDUP((A1326-MortgageCalculator!$L$6*periods_per_year)/MortgageCalculator!$L$9,0)))),start_rate))</f>
        <v/>
      </c>
      <c r="D1326" s="51" t="str">
        <f t="shared" si="122"/>
        <v/>
      </c>
      <c r="E1326" s="51" t="str">
        <f t="shared" si="123"/>
        <v/>
      </c>
      <c r="F1326" s="51" t="str">
        <f t="shared" si="124"/>
        <v/>
      </c>
      <c r="G1326" s="51" t="str">
        <f t="shared" si="125"/>
        <v/>
      </c>
    </row>
    <row r="1327" spans="1:7" x14ac:dyDescent="0.2">
      <c r="A1327" s="48" t="str">
        <f t="shared" si="120"/>
        <v/>
      </c>
      <c r="B1327" s="49" t="str">
        <f t="shared" si="121"/>
        <v/>
      </c>
      <c r="C1327" s="50" t="str">
        <f>IF(A1327="","",IF(variable,IF(A1327&lt;MortgageCalculator!$L$6*periods_per_year,start_rate,IF(MortgageCalculator!$L$10&gt;=0,MIN(MortgageCalculator!$L$7,start_rate+MortgageCalculator!$L$10*ROUNDUP((A1327-MortgageCalculator!$L$6*periods_per_year)/MortgageCalculator!$L$9,0)),MAX(MortgageCalculator!$L$8,start_rate+MortgageCalculator!$L$10*ROUNDUP((A1327-MortgageCalculator!$L$6*periods_per_year)/MortgageCalculator!$L$9,0)))),start_rate))</f>
        <v/>
      </c>
      <c r="D1327" s="51" t="str">
        <f t="shared" si="122"/>
        <v/>
      </c>
      <c r="E1327" s="51" t="str">
        <f t="shared" si="123"/>
        <v/>
      </c>
      <c r="F1327" s="51" t="str">
        <f t="shared" si="124"/>
        <v/>
      </c>
      <c r="G1327" s="51" t="str">
        <f t="shared" si="125"/>
        <v/>
      </c>
    </row>
    <row r="1328" spans="1:7" x14ac:dyDescent="0.2">
      <c r="A1328" s="48" t="str">
        <f t="shared" si="120"/>
        <v/>
      </c>
      <c r="B1328" s="49" t="str">
        <f t="shared" si="121"/>
        <v/>
      </c>
      <c r="C1328" s="50" t="str">
        <f>IF(A1328="","",IF(variable,IF(A1328&lt;MortgageCalculator!$L$6*periods_per_year,start_rate,IF(MortgageCalculator!$L$10&gt;=0,MIN(MortgageCalculator!$L$7,start_rate+MortgageCalculator!$L$10*ROUNDUP((A1328-MortgageCalculator!$L$6*periods_per_year)/MortgageCalculator!$L$9,0)),MAX(MortgageCalculator!$L$8,start_rate+MortgageCalculator!$L$10*ROUNDUP((A1328-MortgageCalculator!$L$6*periods_per_year)/MortgageCalculator!$L$9,0)))),start_rate))</f>
        <v/>
      </c>
      <c r="D1328" s="51" t="str">
        <f t="shared" si="122"/>
        <v/>
      </c>
      <c r="E1328" s="51" t="str">
        <f t="shared" si="123"/>
        <v/>
      </c>
      <c r="F1328" s="51" t="str">
        <f t="shared" si="124"/>
        <v/>
      </c>
      <c r="G1328" s="51" t="str">
        <f t="shared" si="125"/>
        <v/>
      </c>
    </row>
    <row r="1329" spans="1:7" x14ac:dyDescent="0.2">
      <c r="A1329" s="48" t="str">
        <f t="shared" si="120"/>
        <v/>
      </c>
      <c r="B1329" s="49" t="str">
        <f t="shared" si="121"/>
        <v/>
      </c>
      <c r="C1329" s="50" t="str">
        <f>IF(A1329="","",IF(variable,IF(A1329&lt;MortgageCalculator!$L$6*periods_per_year,start_rate,IF(MortgageCalculator!$L$10&gt;=0,MIN(MortgageCalculator!$L$7,start_rate+MortgageCalculator!$L$10*ROUNDUP((A1329-MortgageCalculator!$L$6*periods_per_year)/MortgageCalculator!$L$9,0)),MAX(MortgageCalculator!$L$8,start_rate+MortgageCalculator!$L$10*ROUNDUP((A1329-MortgageCalculator!$L$6*periods_per_year)/MortgageCalculator!$L$9,0)))),start_rate))</f>
        <v/>
      </c>
      <c r="D1329" s="51" t="str">
        <f t="shared" si="122"/>
        <v/>
      </c>
      <c r="E1329" s="51" t="str">
        <f t="shared" si="123"/>
        <v/>
      </c>
      <c r="F1329" s="51" t="str">
        <f t="shared" si="124"/>
        <v/>
      </c>
      <c r="G1329" s="51" t="str">
        <f t="shared" si="125"/>
        <v/>
      </c>
    </row>
    <row r="1330" spans="1:7" x14ac:dyDescent="0.2">
      <c r="A1330" s="48" t="str">
        <f t="shared" si="120"/>
        <v/>
      </c>
      <c r="B1330" s="49" t="str">
        <f t="shared" si="121"/>
        <v/>
      </c>
      <c r="C1330" s="50" t="str">
        <f>IF(A1330="","",IF(variable,IF(A1330&lt;MortgageCalculator!$L$6*periods_per_year,start_rate,IF(MortgageCalculator!$L$10&gt;=0,MIN(MortgageCalculator!$L$7,start_rate+MortgageCalculator!$L$10*ROUNDUP((A1330-MortgageCalculator!$L$6*periods_per_year)/MortgageCalculator!$L$9,0)),MAX(MortgageCalculator!$L$8,start_rate+MortgageCalculator!$L$10*ROUNDUP((A1330-MortgageCalculator!$L$6*periods_per_year)/MortgageCalculator!$L$9,0)))),start_rate))</f>
        <v/>
      </c>
      <c r="D1330" s="51" t="str">
        <f t="shared" si="122"/>
        <v/>
      </c>
      <c r="E1330" s="51" t="str">
        <f t="shared" si="123"/>
        <v/>
      </c>
      <c r="F1330" s="51" t="str">
        <f t="shared" si="124"/>
        <v/>
      </c>
      <c r="G1330" s="51" t="str">
        <f t="shared" si="125"/>
        <v/>
      </c>
    </row>
    <row r="1331" spans="1:7" x14ac:dyDescent="0.2">
      <c r="A1331" s="48" t="str">
        <f t="shared" si="120"/>
        <v/>
      </c>
      <c r="B1331" s="49" t="str">
        <f t="shared" si="121"/>
        <v/>
      </c>
      <c r="C1331" s="50" t="str">
        <f>IF(A1331="","",IF(variable,IF(A1331&lt;MortgageCalculator!$L$6*periods_per_year,start_rate,IF(MortgageCalculator!$L$10&gt;=0,MIN(MortgageCalculator!$L$7,start_rate+MortgageCalculator!$L$10*ROUNDUP((A1331-MortgageCalculator!$L$6*periods_per_year)/MortgageCalculator!$L$9,0)),MAX(MortgageCalculator!$L$8,start_rate+MortgageCalculator!$L$10*ROUNDUP((A1331-MortgageCalculator!$L$6*periods_per_year)/MortgageCalculator!$L$9,0)))),start_rate))</f>
        <v/>
      </c>
      <c r="D1331" s="51" t="str">
        <f t="shared" si="122"/>
        <v/>
      </c>
      <c r="E1331" s="51" t="str">
        <f t="shared" si="123"/>
        <v/>
      </c>
      <c r="F1331" s="51" t="str">
        <f t="shared" si="124"/>
        <v/>
      </c>
      <c r="G1331" s="51" t="str">
        <f t="shared" si="125"/>
        <v/>
      </c>
    </row>
    <row r="1332" spans="1:7" x14ac:dyDescent="0.2">
      <c r="A1332" s="48" t="str">
        <f t="shared" si="120"/>
        <v/>
      </c>
      <c r="B1332" s="49" t="str">
        <f t="shared" si="121"/>
        <v/>
      </c>
      <c r="C1332" s="50" t="str">
        <f>IF(A1332="","",IF(variable,IF(A1332&lt;MortgageCalculator!$L$6*periods_per_year,start_rate,IF(MortgageCalculator!$L$10&gt;=0,MIN(MortgageCalculator!$L$7,start_rate+MortgageCalculator!$L$10*ROUNDUP((A1332-MortgageCalculator!$L$6*periods_per_year)/MortgageCalculator!$L$9,0)),MAX(MortgageCalculator!$L$8,start_rate+MortgageCalculator!$L$10*ROUNDUP((A1332-MortgageCalculator!$L$6*periods_per_year)/MortgageCalculator!$L$9,0)))),start_rate))</f>
        <v/>
      </c>
      <c r="D1332" s="51" t="str">
        <f t="shared" si="122"/>
        <v/>
      </c>
      <c r="E1332" s="51" t="str">
        <f t="shared" si="123"/>
        <v/>
      </c>
      <c r="F1332" s="51" t="str">
        <f t="shared" si="124"/>
        <v/>
      </c>
      <c r="G1332" s="51" t="str">
        <f t="shared" si="125"/>
        <v/>
      </c>
    </row>
    <row r="1333" spans="1:7" x14ac:dyDescent="0.2">
      <c r="A1333" s="48" t="str">
        <f t="shared" si="120"/>
        <v/>
      </c>
      <c r="B1333" s="49" t="str">
        <f t="shared" si="121"/>
        <v/>
      </c>
      <c r="C1333" s="50" t="str">
        <f>IF(A1333="","",IF(variable,IF(A1333&lt;MortgageCalculator!$L$6*periods_per_year,start_rate,IF(MortgageCalculator!$L$10&gt;=0,MIN(MortgageCalculator!$L$7,start_rate+MortgageCalculator!$L$10*ROUNDUP((A1333-MortgageCalculator!$L$6*periods_per_year)/MortgageCalculator!$L$9,0)),MAX(MortgageCalculator!$L$8,start_rate+MortgageCalculator!$L$10*ROUNDUP((A1333-MortgageCalculator!$L$6*periods_per_year)/MortgageCalculator!$L$9,0)))),start_rate))</f>
        <v/>
      </c>
      <c r="D1333" s="51" t="str">
        <f t="shared" si="122"/>
        <v/>
      </c>
      <c r="E1333" s="51" t="str">
        <f t="shared" si="123"/>
        <v/>
      </c>
      <c r="F1333" s="51" t="str">
        <f t="shared" si="124"/>
        <v/>
      </c>
      <c r="G1333" s="51" t="str">
        <f t="shared" si="125"/>
        <v/>
      </c>
    </row>
    <row r="1334" spans="1:7" x14ac:dyDescent="0.2">
      <c r="A1334" s="48" t="str">
        <f t="shared" si="120"/>
        <v/>
      </c>
      <c r="B1334" s="49" t="str">
        <f t="shared" si="121"/>
        <v/>
      </c>
      <c r="C1334" s="50" t="str">
        <f>IF(A1334="","",IF(variable,IF(A1334&lt;MortgageCalculator!$L$6*periods_per_year,start_rate,IF(MortgageCalculator!$L$10&gt;=0,MIN(MortgageCalculator!$L$7,start_rate+MortgageCalculator!$L$10*ROUNDUP((A1334-MortgageCalculator!$L$6*periods_per_year)/MortgageCalculator!$L$9,0)),MAX(MortgageCalculator!$L$8,start_rate+MortgageCalculator!$L$10*ROUNDUP((A1334-MortgageCalculator!$L$6*periods_per_year)/MortgageCalculator!$L$9,0)))),start_rate))</f>
        <v/>
      </c>
      <c r="D1334" s="51" t="str">
        <f t="shared" si="122"/>
        <v/>
      </c>
      <c r="E1334" s="51" t="str">
        <f t="shared" si="123"/>
        <v/>
      </c>
      <c r="F1334" s="51" t="str">
        <f t="shared" si="124"/>
        <v/>
      </c>
      <c r="G1334" s="51" t="str">
        <f t="shared" si="125"/>
        <v/>
      </c>
    </row>
    <row r="1335" spans="1:7" x14ac:dyDescent="0.2">
      <c r="A1335" s="48" t="str">
        <f t="shared" si="120"/>
        <v/>
      </c>
      <c r="B1335" s="49" t="str">
        <f t="shared" si="121"/>
        <v/>
      </c>
      <c r="C1335" s="50" t="str">
        <f>IF(A1335="","",IF(variable,IF(A1335&lt;MortgageCalculator!$L$6*periods_per_year,start_rate,IF(MortgageCalculator!$L$10&gt;=0,MIN(MortgageCalculator!$L$7,start_rate+MortgageCalculator!$L$10*ROUNDUP((A1335-MortgageCalculator!$L$6*periods_per_year)/MortgageCalculator!$L$9,0)),MAX(MortgageCalculator!$L$8,start_rate+MortgageCalculator!$L$10*ROUNDUP((A1335-MortgageCalculator!$L$6*periods_per_year)/MortgageCalculator!$L$9,0)))),start_rate))</f>
        <v/>
      </c>
      <c r="D1335" s="51" t="str">
        <f t="shared" si="122"/>
        <v/>
      </c>
      <c r="E1335" s="51" t="str">
        <f t="shared" si="123"/>
        <v/>
      </c>
      <c r="F1335" s="51" t="str">
        <f t="shared" si="124"/>
        <v/>
      </c>
      <c r="G1335" s="51" t="str">
        <f t="shared" si="125"/>
        <v/>
      </c>
    </row>
    <row r="1336" spans="1:7" x14ac:dyDescent="0.2">
      <c r="A1336" s="48" t="str">
        <f t="shared" si="120"/>
        <v/>
      </c>
      <c r="B1336" s="49" t="str">
        <f t="shared" si="121"/>
        <v/>
      </c>
      <c r="C1336" s="50" t="str">
        <f>IF(A1336="","",IF(variable,IF(A1336&lt;MortgageCalculator!$L$6*periods_per_year,start_rate,IF(MortgageCalculator!$L$10&gt;=0,MIN(MortgageCalculator!$L$7,start_rate+MortgageCalculator!$L$10*ROUNDUP((A1336-MortgageCalculator!$L$6*periods_per_year)/MortgageCalculator!$L$9,0)),MAX(MortgageCalculator!$L$8,start_rate+MortgageCalculator!$L$10*ROUNDUP((A1336-MortgageCalculator!$L$6*periods_per_year)/MortgageCalculator!$L$9,0)))),start_rate))</f>
        <v/>
      </c>
      <c r="D1336" s="51" t="str">
        <f t="shared" si="122"/>
        <v/>
      </c>
      <c r="E1336" s="51" t="str">
        <f t="shared" si="123"/>
        <v/>
      </c>
      <c r="F1336" s="51" t="str">
        <f t="shared" si="124"/>
        <v/>
      </c>
      <c r="G1336" s="51" t="str">
        <f t="shared" si="125"/>
        <v/>
      </c>
    </row>
    <row r="1337" spans="1:7" x14ac:dyDescent="0.2">
      <c r="A1337" s="48" t="str">
        <f t="shared" si="120"/>
        <v/>
      </c>
      <c r="B1337" s="49" t="str">
        <f t="shared" si="121"/>
        <v/>
      </c>
      <c r="C1337" s="50" t="str">
        <f>IF(A1337="","",IF(variable,IF(A1337&lt;MortgageCalculator!$L$6*periods_per_year,start_rate,IF(MortgageCalculator!$L$10&gt;=0,MIN(MortgageCalculator!$L$7,start_rate+MortgageCalculator!$L$10*ROUNDUP((A1337-MortgageCalculator!$L$6*periods_per_year)/MortgageCalculator!$L$9,0)),MAX(MortgageCalculator!$L$8,start_rate+MortgageCalculator!$L$10*ROUNDUP((A1337-MortgageCalculator!$L$6*periods_per_year)/MortgageCalculator!$L$9,0)))),start_rate))</f>
        <v/>
      </c>
      <c r="D1337" s="51" t="str">
        <f t="shared" si="122"/>
        <v/>
      </c>
      <c r="E1337" s="51" t="str">
        <f t="shared" si="123"/>
        <v/>
      </c>
      <c r="F1337" s="51" t="str">
        <f t="shared" si="124"/>
        <v/>
      </c>
      <c r="G1337" s="51" t="str">
        <f t="shared" si="125"/>
        <v/>
      </c>
    </row>
    <row r="1338" spans="1:7" x14ac:dyDescent="0.2">
      <c r="A1338" s="48" t="str">
        <f t="shared" si="120"/>
        <v/>
      </c>
      <c r="B1338" s="49" t="str">
        <f t="shared" si="121"/>
        <v/>
      </c>
      <c r="C1338" s="50" t="str">
        <f>IF(A1338="","",IF(variable,IF(A1338&lt;MortgageCalculator!$L$6*periods_per_year,start_rate,IF(MortgageCalculator!$L$10&gt;=0,MIN(MortgageCalculator!$L$7,start_rate+MortgageCalculator!$L$10*ROUNDUP((A1338-MortgageCalculator!$L$6*periods_per_year)/MortgageCalculator!$L$9,0)),MAX(MortgageCalculator!$L$8,start_rate+MortgageCalculator!$L$10*ROUNDUP((A1338-MortgageCalculator!$L$6*periods_per_year)/MortgageCalculator!$L$9,0)))),start_rate))</f>
        <v/>
      </c>
      <c r="D1338" s="51" t="str">
        <f t="shared" si="122"/>
        <v/>
      </c>
      <c r="E1338" s="51" t="str">
        <f t="shared" si="123"/>
        <v/>
      </c>
      <c r="F1338" s="51" t="str">
        <f t="shared" si="124"/>
        <v/>
      </c>
      <c r="G1338" s="51" t="str">
        <f t="shared" si="125"/>
        <v/>
      </c>
    </row>
    <row r="1339" spans="1:7" x14ac:dyDescent="0.2">
      <c r="A1339" s="48" t="str">
        <f t="shared" si="120"/>
        <v/>
      </c>
      <c r="B1339" s="49" t="str">
        <f t="shared" si="121"/>
        <v/>
      </c>
      <c r="C1339" s="50" t="str">
        <f>IF(A1339="","",IF(variable,IF(A1339&lt;MortgageCalculator!$L$6*periods_per_year,start_rate,IF(MortgageCalculator!$L$10&gt;=0,MIN(MortgageCalculator!$L$7,start_rate+MortgageCalculator!$L$10*ROUNDUP((A1339-MortgageCalculator!$L$6*periods_per_year)/MortgageCalculator!$L$9,0)),MAX(MortgageCalculator!$L$8,start_rate+MortgageCalculator!$L$10*ROUNDUP((A1339-MortgageCalculator!$L$6*periods_per_year)/MortgageCalculator!$L$9,0)))),start_rate))</f>
        <v/>
      </c>
      <c r="D1339" s="51" t="str">
        <f t="shared" si="122"/>
        <v/>
      </c>
      <c r="E1339" s="51" t="str">
        <f t="shared" si="123"/>
        <v/>
      </c>
      <c r="F1339" s="51" t="str">
        <f t="shared" si="124"/>
        <v/>
      </c>
      <c r="G1339" s="51" t="str">
        <f t="shared" si="125"/>
        <v/>
      </c>
    </row>
    <row r="1340" spans="1:7" x14ac:dyDescent="0.2">
      <c r="A1340" s="48" t="str">
        <f t="shared" si="120"/>
        <v/>
      </c>
      <c r="B1340" s="49" t="str">
        <f t="shared" si="121"/>
        <v/>
      </c>
      <c r="C1340" s="50" t="str">
        <f>IF(A1340="","",IF(variable,IF(A1340&lt;MortgageCalculator!$L$6*periods_per_year,start_rate,IF(MortgageCalculator!$L$10&gt;=0,MIN(MortgageCalculator!$L$7,start_rate+MortgageCalculator!$L$10*ROUNDUP((A1340-MortgageCalculator!$L$6*periods_per_year)/MortgageCalculator!$L$9,0)),MAX(MortgageCalculator!$L$8,start_rate+MortgageCalculator!$L$10*ROUNDUP((A1340-MortgageCalculator!$L$6*periods_per_year)/MortgageCalculator!$L$9,0)))),start_rate))</f>
        <v/>
      </c>
      <c r="D1340" s="51" t="str">
        <f t="shared" si="122"/>
        <v/>
      </c>
      <c r="E1340" s="51" t="str">
        <f t="shared" si="123"/>
        <v/>
      </c>
      <c r="F1340" s="51" t="str">
        <f t="shared" si="124"/>
        <v/>
      </c>
      <c r="G1340" s="51" t="str">
        <f t="shared" si="125"/>
        <v/>
      </c>
    </row>
    <row r="1341" spans="1:7" x14ac:dyDescent="0.2">
      <c r="A1341" s="48" t="str">
        <f t="shared" si="120"/>
        <v/>
      </c>
      <c r="B1341" s="49" t="str">
        <f t="shared" si="121"/>
        <v/>
      </c>
      <c r="C1341" s="50" t="str">
        <f>IF(A1341="","",IF(variable,IF(A1341&lt;MortgageCalculator!$L$6*periods_per_year,start_rate,IF(MortgageCalculator!$L$10&gt;=0,MIN(MortgageCalculator!$L$7,start_rate+MortgageCalculator!$L$10*ROUNDUP((A1341-MortgageCalculator!$L$6*periods_per_year)/MortgageCalculator!$L$9,0)),MAX(MortgageCalculator!$L$8,start_rate+MortgageCalculator!$L$10*ROUNDUP((A1341-MortgageCalculator!$L$6*periods_per_year)/MortgageCalculator!$L$9,0)))),start_rate))</f>
        <v/>
      </c>
      <c r="D1341" s="51" t="str">
        <f t="shared" si="122"/>
        <v/>
      </c>
      <c r="E1341" s="51" t="str">
        <f t="shared" si="123"/>
        <v/>
      </c>
      <c r="F1341" s="51" t="str">
        <f t="shared" si="124"/>
        <v/>
      </c>
      <c r="G1341" s="51" t="str">
        <f t="shared" si="125"/>
        <v/>
      </c>
    </row>
    <row r="1342" spans="1:7" x14ac:dyDescent="0.2">
      <c r="A1342" s="48" t="str">
        <f t="shared" si="120"/>
        <v/>
      </c>
      <c r="B1342" s="49" t="str">
        <f t="shared" si="121"/>
        <v/>
      </c>
      <c r="C1342" s="50" t="str">
        <f>IF(A1342="","",IF(variable,IF(A1342&lt;MortgageCalculator!$L$6*periods_per_year,start_rate,IF(MortgageCalculator!$L$10&gt;=0,MIN(MortgageCalculator!$L$7,start_rate+MortgageCalculator!$L$10*ROUNDUP((A1342-MortgageCalculator!$L$6*periods_per_year)/MortgageCalculator!$L$9,0)),MAX(MortgageCalculator!$L$8,start_rate+MortgageCalculator!$L$10*ROUNDUP((A1342-MortgageCalculator!$L$6*periods_per_year)/MortgageCalculator!$L$9,0)))),start_rate))</f>
        <v/>
      </c>
      <c r="D1342" s="51" t="str">
        <f t="shared" si="122"/>
        <v/>
      </c>
      <c r="E1342" s="51" t="str">
        <f t="shared" si="123"/>
        <v/>
      </c>
      <c r="F1342" s="51" t="str">
        <f t="shared" si="124"/>
        <v/>
      </c>
      <c r="G1342" s="51" t="str">
        <f t="shared" si="125"/>
        <v/>
      </c>
    </row>
    <row r="1343" spans="1:7" x14ac:dyDescent="0.2">
      <c r="A1343" s="48" t="str">
        <f t="shared" si="120"/>
        <v/>
      </c>
      <c r="B1343" s="49" t="str">
        <f t="shared" si="121"/>
        <v/>
      </c>
      <c r="C1343" s="50" t="str">
        <f>IF(A1343="","",IF(variable,IF(A1343&lt;MortgageCalculator!$L$6*periods_per_year,start_rate,IF(MortgageCalculator!$L$10&gt;=0,MIN(MortgageCalculator!$L$7,start_rate+MortgageCalculator!$L$10*ROUNDUP((A1343-MortgageCalculator!$L$6*periods_per_year)/MortgageCalculator!$L$9,0)),MAX(MortgageCalculator!$L$8,start_rate+MortgageCalculator!$L$10*ROUNDUP((A1343-MortgageCalculator!$L$6*periods_per_year)/MortgageCalculator!$L$9,0)))),start_rate))</f>
        <v/>
      </c>
      <c r="D1343" s="51" t="str">
        <f t="shared" si="122"/>
        <v/>
      </c>
      <c r="E1343" s="51" t="str">
        <f t="shared" si="123"/>
        <v/>
      </c>
      <c r="F1343" s="51" t="str">
        <f t="shared" si="124"/>
        <v/>
      </c>
      <c r="G1343" s="51" t="str">
        <f t="shared" si="125"/>
        <v/>
      </c>
    </row>
    <row r="1344" spans="1:7" x14ac:dyDescent="0.2">
      <c r="A1344" s="48" t="str">
        <f t="shared" si="120"/>
        <v/>
      </c>
      <c r="B1344" s="49" t="str">
        <f t="shared" si="121"/>
        <v/>
      </c>
      <c r="C1344" s="50" t="str">
        <f>IF(A1344="","",IF(variable,IF(A1344&lt;MortgageCalculator!$L$6*periods_per_year,start_rate,IF(MortgageCalculator!$L$10&gt;=0,MIN(MortgageCalculator!$L$7,start_rate+MortgageCalculator!$L$10*ROUNDUP((A1344-MortgageCalculator!$L$6*periods_per_year)/MortgageCalculator!$L$9,0)),MAX(MortgageCalculator!$L$8,start_rate+MortgageCalculator!$L$10*ROUNDUP((A1344-MortgageCalculator!$L$6*periods_per_year)/MortgageCalculator!$L$9,0)))),start_rate))</f>
        <v/>
      </c>
      <c r="D1344" s="51" t="str">
        <f t="shared" si="122"/>
        <v/>
      </c>
      <c r="E1344" s="51" t="str">
        <f t="shared" si="123"/>
        <v/>
      </c>
      <c r="F1344" s="51" t="str">
        <f t="shared" si="124"/>
        <v/>
      </c>
      <c r="G1344" s="51" t="str">
        <f t="shared" si="125"/>
        <v/>
      </c>
    </row>
    <row r="1345" spans="1:7" x14ac:dyDescent="0.2">
      <c r="A1345" s="48" t="str">
        <f t="shared" si="120"/>
        <v/>
      </c>
      <c r="B1345" s="49" t="str">
        <f t="shared" si="121"/>
        <v/>
      </c>
      <c r="C1345" s="50" t="str">
        <f>IF(A1345="","",IF(variable,IF(A1345&lt;MortgageCalculator!$L$6*periods_per_year,start_rate,IF(MortgageCalculator!$L$10&gt;=0,MIN(MortgageCalculator!$L$7,start_rate+MortgageCalculator!$L$10*ROUNDUP((A1345-MortgageCalculator!$L$6*periods_per_year)/MortgageCalculator!$L$9,0)),MAX(MortgageCalculator!$L$8,start_rate+MortgageCalculator!$L$10*ROUNDUP((A1345-MortgageCalculator!$L$6*periods_per_year)/MortgageCalculator!$L$9,0)))),start_rate))</f>
        <v/>
      </c>
      <c r="D1345" s="51" t="str">
        <f t="shared" si="122"/>
        <v/>
      </c>
      <c r="E1345" s="51" t="str">
        <f t="shared" si="123"/>
        <v/>
      </c>
      <c r="F1345" s="51" t="str">
        <f t="shared" si="124"/>
        <v/>
      </c>
      <c r="G1345" s="51" t="str">
        <f t="shared" si="125"/>
        <v/>
      </c>
    </row>
    <row r="1346" spans="1:7" x14ac:dyDescent="0.2">
      <c r="A1346" s="48" t="str">
        <f t="shared" si="120"/>
        <v/>
      </c>
      <c r="B1346" s="49" t="str">
        <f t="shared" si="121"/>
        <v/>
      </c>
      <c r="C1346" s="50" t="str">
        <f>IF(A1346="","",IF(variable,IF(A1346&lt;MortgageCalculator!$L$6*periods_per_year,start_rate,IF(MortgageCalculator!$L$10&gt;=0,MIN(MortgageCalculator!$L$7,start_rate+MortgageCalculator!$L$10*ROUNDUP((A1346-MortgageCalculator!$L$6*periods_per_year)/MortgageCalculator!$L$9,0)),MAX(MortgageCalculator!$L$8,start_rate+MortgageCalculator!$L$10*ROUNDUP((A1346-MortgageCalculator!$L$6*periods_per_year)/MortgageCalculator!$L$9,0)))),start_rate))</f>
        <v/>
      </c>
      <c r="D1346" s="51" t="str">
        <f t="shared" si="122"/>
        <v/>
      </c>
      <c r="E1346" s="51" t="str">
        <f t="shared" si="123"/>
        <v/>
      </c>
      <c r="F1346" s="51" t="str">
        <f t="shared" si="124"/>
        <v/>
      </c>
      <c r="G1346" s="51" t="str">
        <f t="shared" si="125"/>
        <v/>
      </c>
    </row>
    <row r="1347" spans="1:7" x14ac:dyDescent="0.2">
      <c r="A1347" s="48" t="str">
        <f t="shared" si="120"/>
        <v/>
      </c>
      <c r="B1347" s="49" t="str">
        <f t="shared" si="121"/>
        <v/>
      </c>
      <c r="C1347" s="50" t="str">
        <f>IF(A1347="","",IF(variable,IF(A1347&lt;MortgageCalculator!$L$6*periods_per_year,start_rate,IF(MortgageCalculator!$L$10&gt;=0,MIN(MortgageCalculator!$L$7,start_rate+MortgageCalculator!$L$10*ROUNDUP((A1347-MortgageCalculator!$L$6*periods_per_year)/MortgageCalculator!$L$9,0)),MAX(MortgageCalculator!$L$8,start_rate+MortgageCalculator!$L$10*ROUNDUP((A1347-MortgageCalculator!$L$6*periods_per_year)/MortgageCalculator!$L$9,0)))),start_rate))</f>
        <v/>
      </c>
      <c r="D1347" s="51" t="str">
        <f t="shared" si="122"/>
        <v/>
      </c>
      <c r="E1347" s="51" t="str">
        <f t="shared" si="123"/>
        <v/>
      </c>
      <c r="F1347" s="51" t="str">
        <f t="shared" si="124"/>
        <v/>
      </c>
      <c r="G1347" s="51" t="str">
        <f t="shared" si="125"/>
        <v/>
      </c>
    </row>
    <row r="1348" spans="1:7" x14ac:dyDescent="0.2">
      <c r="A1348" s="48" t="str">
        <f t="shared" ref="A1348:A1411" si="126">IF(G1347="","",IF(OR(A1347&gt;=nper,ROUND(G1347,2)&lt;=0),"",A1347+1))</f>
        <v/>
      </c>
      <c r="B1348" s="49" t="str">
        <f t="shared" ref="B1348:B1411" si="127">IF(A1348="","",IF(OR(periods_per_year=26,periods_per_year=52),IF(periods_per_year=26,IF(A1348=1,fpdate,B1347+14),IF(periods_per_year=52,IF(A1348=1,fpdate,B1347+7),"n/a")),IF(periods_per_year=24,DATE(YEAR(fpdate),MONTH(fpdate)+(A1348-1)/2+IF(AND(DAY(fpdate)&gt;=15,MOD(A1348,2)=0),1,0),IF(MOD(A1348,2)=0,IF(DAY(fpdate)&gt;=15,DAY(fpdate)-14,DAY(fpdate)+14),DAY(fpdate))),IF(DAY(DATE(YEAR(fpdate),MONTH(fpdate)+A1348-1,DAY(fpdate)))&lt;&gt;DAY(fpdate),DATE(YEAR(fpdate),MONTH(fpdate)+A1348,0),DATE(YEAR(fpdate),MONTH(fpdate)+A1348-1,DAY(fpdate))))))</f>
        <v/>
      </c>
      <c r="C1348" s="50" t="str">
        <f>IF(A1348="","",IF(variable,IF(A1348&lt;MortgageCalculator!$L$6*periods_per_year,start_rate,IF(MortgageCalculator!$L$10&gt;=0,MIN(MortgageCalculator!$L$7,start_rate+MortgageCalculator!$L$10*ROUNDUP((A1348-MortgageCalculator!$L$6*periods_per_year)/MortgageCalculator!$L$9,0)),MAX(MortgageCalculator!$L$8,start_rate+MortgageCalculator!$L$10*ROUNDUP((A1348-MortgageCalculator!$L$6*periods_per_year)/MortgageCalculator!$L$9,0)))),start_rate))</f>
        <v/>
      </c>
      <c r="D1348" s="51" t="str">
        <f t="shared" ref="D1348:D1411" si="128">IF(A1348="","",ROUND((((1+C1348/CP)^(CP/periods_per_year))-1)*G1347,2))</f>
        <v/>
      </c>
      <c r="E1348" s="51" t="str">
        <f t="shared" ref="E1348:E1411" si="129">IF(A1348="","",IF(A1348=nper,G1347+D1348,MIN(G1347+D1348,IF(C1348=C1347,E1347,ROUND(-PMT(((1+C1348/CP)^(CP/periods_per_year))-1,nper-A1348+1,G1347),2)))))</f>
        <v/>
      </c>
      <c r="F1348" s="51" t="str">
        <f t="shared" ref="F1348:F1411" si="130">IF(A1348="","",E1348-D1348)</f>
        <v/>
      </c>
      <c r="G1348" s="51" t="str">
        <f t="shared" ref="G1348:G1411" si="131">IF(A1348="","",G1347-F1348)</f>
        <v/>
      </c>
    </row>
    <row r="1349" spans="1:7" x14ac:dyDescent="0.2">
      <c r="A1349" s="48" t="str">
        <f t="shared" si="126"/>
        <v/>
      </c>
      <c r="B1349" s="49" t="str">
        <f t="shared" si="127"/>
        <v/>
      </c>
      <c r="C1349" s="50" t="str">
        <f>IF(A1349="","",IF(variable,IF(A1349&lt;MortgageCalculator!$L$6*periods_per_year,start_rate,IF(MortgageCalculator!$L$10&gt;=0,MIN(MortgageCalculator!$L$7,start_rate+MortgageCalculator!$L$10*ROUNDUP((A1349-MortgageCalculator!$L$6*periods_per_year)/MortgageCalculator!$L$9,0)),MAX(MortgageCalculator!$L$8,start_rate+MortgageCalculator!$L$10*ROUNDUP((A1349-MortgageCalculator!$L$6*periods_per_year)/MortgageCalculator!$L$9,0)))),start_rate))</f>
        <v/>
      </c>
      <c r="D1349" s="51" t="str">
        <f t="shared" si="128"/>
        <v/>
      </c>
      <c r="E1349" s="51" t="str">
        <f t="shared" si="129"/>
        <v/>
      </c>
      <c r="F1349" s="51" t="str">
        <f t="shared" si="130"/>
        <v/>
      </c>
      <c r="G1349" s="51" t="str">
        <f t="shared" si="131"/>
        <v/>
      </c>
    </row>
    <row r="1350" spans="1:7" x14ac:dyDescent="0.2">
      <c r="A1350" s="48" t="str">
        <f t="shared" si="126"/>
        <v/>
      </c>
      <c r="B1350" s="49" t="str">
        <f t="shared" si="127"/>
        <v/>
      </c>
      <c r="C1350" s="50" t="str">
        <f>IF(A1350="","",IF(variable,IF(A1350&lt;MortgageCalculator!$L$6*periods_per_year,start_rate,IF(MortgageCalculator!$L$10&gt;=0,MIN(MortgageCalculator!$L$7,start_rate+MortgageCalculator!$L$10*ROUNDUP((A1350-MortgageCalculator!$L$6*periods_per_year)/MortgageCalculator!$L$9,0)),MAX(MortgageCalculator!$L$8,start_rate+MortgageCalculator!$L$10*ROUNDUP((A1350-MortgageCalculator!$L$6*periods_per_year)/MortgageCalculator!$L$9,0)))),start_rate))</f>
        <v/>
      </c>
      <c r="D1350" s="51" t="str">
        <f t="shared" si="128"/>
        <v/>
      </c>
      <c r="E1350" s="51" t="str">
        <f t="shared" si="129"/>
        <v/>
      </c>
      <c r="F1350" s="51" t="str">
        <f t="shared" si="130"/>
        <v/>
      </c>
      <c r="G1350" s="51" t="str">
        <f t="shared" si="131"/>
        <v/>
      </c>
    </row>
    <row r="1351" spans="1:7" x14ac:dyDescent="0.2">
      <c r="A1351" s="48" t="str">
        <f t="shared" si="126"/>
        <v/>
      </c>
      <c r="B1351" s="49" t="str">
        <f t="shared" si="127"/>
        <v/>
      </c>
      <c r="C1351" s="50" t="str">
        <f>IF(A1351="","",IF(variable,IF(A1351&lt;MortgageCalculator!$L$6*periods_per_year,start_rate,IF(MortgageCalculator!$L$10&gt;=0,MIN(MortgageCalculator!$L$7,start_rate+MortgageCalculator!$L$10*ROUNDUP((A1351-MortgageCalculator!$L$6*periods_per_year)/MortgageCalculator!$L$9,0)),MAX(MortgageCalculator!$L$8,start_rate+MortgageCalculator!$L$10*ROUNDUP((A1351-MortgageCalculator!$L$6*periods_per_year)/MortgageCalculator!$L$9,0)))),start_rate))</f>
        <v/>
      </c>
      <c r="D1351" s="51" t="str">
        <f t="shared" si="128"/>
        <v/>
      </c>
      <c r="E1351" s="51" t="str">
        <f t="shared" si="129"/>
        <v/>
      </c>
      <c r="F1351" s="51" t="str">
        <f t="shared" si="130"/>
        <v/>
      </c>
      <c r="G1351" s="51" t="str">
        <f t="shared" si="131"/>
        <v/>
      </c>
    </row>
    <row r="1352" spans="1:7" x14ac:dyDescent="0.2">
      <c r="A1352" s="48" t="str">
        <f t="shared" si="126"/>
        <v/>
      </c>
      <c r="B1352" s="49" t="str">
        <f t="shared" si="127"/>
        <v/>
      </c>
      <c r="C1352" s="50" t="str">
        <f>IF(A1352="","",IF(variable,IF(A1352&lt;MortgageCalculator!$L$6*periods_per_year,start_rate,IF(MortgageCalculator!$L$10&gt;=0,MIN(MortgageCalculator!$L$7,start_rate+MortgageCalculator!$L$10*ROUNDUP((A1352-MortgageCalculator!$L$6*periods_per_year)/MortgageCalculator!$L$9,0)),MAX(MortgageCalculator!$L$8,start_rate+MortgageCalculator!$L$10*ROUNDUP((A1352-MortgageCalculator!$L$6*periods_per_year)/MortgageCalculator!$L$9,0)))),start_rate))</f>
        <v/>
      </c>
      <c r="D1352" s="51" t="str">
        <f t="shared" si="128"/>
        <v/>
      </c>
      <c r="E1352" s="51" t="str">
        <f t="shared" si="129"/>
        <v/>
      </c>
      <c r="F1352" s="51" t="str">
        <f t="shared" si="130"/>
        <v/>
      </c>
      <c r="G1352" s="51" t="str">
        <f t="shared" si="131"/>
        <v/>
      </c>
    </row>
    <row r="1353" spans="1:7" x14ac:dyDescent="0.2">
      <c r="A1353" s="48" t="str">
        <f t="shared" si="126"/>
        <v/>
      </c>
      <c r="B1353" s="49" t="str">
        <f t="shared" si="127"/>
        <v/>
      </c>
      <c r="C1353" s="50" t="str">
        <f>IF(A1353="","",IF(variable,IF(A1353&lt;MortgageCalculator!$L$6*periods_per_year,start_rate,IF(MortgageCalculator!$L$10&gt;=0,MIN(MortgageCalculator!$L$7,start_rate+MortgageCalculator!$L$10*ROUNDUP((A1353-MortgageCalculator!$L$6*periods_per_year)/MortgageCalculator!$L$9,0)),MAX(MortgageCalculator!$L$8,start_rate+MortgageCalculator!$L$10*ROUNDUP((A1353-MortgageCalculator!$L$6*periods_per_year)/MortgageCalculator!$L$9,0)))),start_rate))</f>
        <v/>
      </c>
      <c r="D1353" s="51" t="str">
        <f t="shared" si="128"/>
        <v/>
      </c>
      <c r="E1353" s="51" t="str">
        <f t="shared" si="129"/>
        <v/>
      </c>
      <c r="F1353" s="51" t="str">
        <f t="shared" si="130"/>
        <v/>
      </c>
      <c r="G1353" s="51" t="str">
        <f t="shared" si="131"/>
        <v/>
      </c>
    </row>
    <row r="1354" spans="1:7" x14ac:dyDescent="0.2">
      <c r="A1354" s="48" t="str">
        <f t="shared" si="126"/>
        <v/>
      </c>
      <c r="B1354" s="49" t="str">
        <f t="shared" si="127"/>
        <v/>
      </c>
      <c r="C1354" s="50" t="str">
        <f>IF(A1354="","",IF(variable,IF(A1354&lt;MortgageCalculator!$L$6*periods_per_year,start_rate,IF(MortgageCalculator!$L$10&gt;=0,MIN(MortgageCalculator!$L$7,start_rate+MortgageCalculator!$L$10*ROUNDUP((A1354-MortgageCalculator!$L$6*periods_per_year)/MortgageCalculator!$L$9,0)),MAX(MortgageCalculator!$L$8,start_rate+MortgageCalculator!$L$10*ROUNDUP((A1354-MortgageCalculator!$L$6*periods_per_year)/MortgageCalculator!$L$9,0)))),start_rate))</f>
        <v/>
      </c>
      <c r="D1354" s="51" t="str">
        <f t="shared" si="128"/>
        <v/>
      </c>
      <c r="E1354" s="51" t="str">
        <f t="shared" si="129"/>
        <v/>
      </c>
      <c r="F1354" s="51" t="str">
        <f t="shared" si="130"/>
        <v/>
      </c>
      <c r="G1354" s="51" t="str">
        <f t="shared" si="131"/>
        <v/>
      </c>
    </row>
    <row r="1355" spans="1:7" x14ac:dyDescent="0.2">
      <c r="A1355" s="48" t="str">
        <f t="shared" si="126"/>
        <v/>
      </c>
      <c r="B1355" s="49" t="str">
        <f t="shared" si="127"/>
        <v/>
      </c>
      <c r="C1355" s="50" t="str">
        <f>IF(A1355="","",IF(variable,IF(A1355&lt;MortgageCalculator!$L$6*periods_per_year,start_rate,IF(MortgageCalculator!$L$10&gt;=0,MIN(MortgageCalculator!$L$7,start_rate+MortgageCalculator!$L$10*ROUNDUP((A1355-MortgageCalculator!$L$6*periods_per_year)/MortgageCalculator!$L$9,0)),MAX(MortgageCalculator!$L$8,start_rate+MortgageCalculator!$L$10*ROUNDUP((A1355-MortgageCalculator!$L$6*periods_per_year)/MortgageCalculator!$L$9,0)))),start_rate))</f>
        <v/>
      </c>
      <c r="D1355" s="51" t="str">
        <f t="shared" si="128"/>
        <v/>
      </c>
      <c r="E1355" s="51" t="str">
        <f t="shared" si="129"/>
        <v/>
      </c>
      <c r="F1355" s="51" t="str">
        <f t="shared" si="130"/>
        <v/>
      </c>
      <c r="G1355" s="51" t="str">
        <f t="shared" si="131"/>
        <v/>
      </c>
    </row>
    <row r="1356" spans="1:7" x14ac:dyDescent="0.2">
      <c r="A1356" s="48" t="str">
        <f t="shared" si="126"/>
        <v/>
      </c>
      <c r="B1356" s="49" t="str">
        <f t="shared" si="127"/>
        <v/>
      </c>
      <c r="C1356" s="50" t="str">
        <f>IF(A1356="","",IF(variable,IF(A1356&lt;MortgageCalculator!$L$6*periods_per_year,start_rate,IF(MortgageCalculator!$L$10&gt;=0,MIN(MortgageCalculator!$L$7,start_rate+MortgageCalculator!$L$10*ROUNDUP((A1356-MortgageCalculator!$L$6*periods_per_year)/MortgageCalculator!$L$9,0)),MAX(MortgageCalculator!$L$8,start_rate+MortgageCalculator!$L$10*ROUNDUP((A1356-MortgageCalculator!$L$6*periods_per_year)/MortgageCalculator!$L$9,0)))),start_rate))</f>
        <v/>
      </c>
      <c r="D1356" s="51" t="str">
        <f t="shared" si="128"/>
        <v/>
      </c>
      <c r="E1356" s="51" t="str">
        <f t="shared" si="129"/>
        <v/>
      </c>
      <c r="F1356" s="51" t="str">
        <f t="shared" si="130"/>
        <v/>
      </c>
      <c r="G1356" s="51" t="str">
        <f t="shared" si="131"/>
        <v/>
      </c>
    </row>
    <row r="1357" spans="1:7" x14ac:dyDescent="0.2">
      <c r="A1357" s="48" t="str">
        <f t="shared" si="126"/>
        <v/>
      </c>
      <c r="B1357" s="49" t="str">
        <f t="shared" si="127"/>
        <v/>
      </c>
      <c r="C1357" s="50" t="str">
        <f>IF(A1357="","",IF(variable,IF(A1357&lt;MortgageCalculator!$L$6*periods_per_year,start_rate,IF(MortgageCalculator!$L$10&gt;=0,MIN(MortgageCalculator!$L$7,start_rate+MortgageCalculator!$L$10*ROUNDUP((A1357-MortgageCalculator!$L$6*periods_per_year)/MortgageCalculator!$L$9,0)),MAX(MortgageCalculator!$L$8,start_rate+MortgageCalculator!$L$10*ROUNDUP((A1357-MortgageCalculator!$L$6*periods_per_year)/MortgageCalculator!$L$9,0)))),start_rate))</f>
        <v/>
      </c>
      <c r="D1357" s="51" t="str">
        <f t="shared" si="128"/>
        <v/>
      </c>
      <c r="E1357" s="51" t="str">
        <f t="shared" si="129"/>
        <v/>
      </c>
      <c r="F1357" s="51" t="str">
        <f t="shared" si="130"/>
        <v/>
      </c>
      <c r="G1357" s="51" t="str">
        <f t="shared" si="131"/>
        <v/>
      </c>
    </row>
    <row r="1358" spans="1:7" x14ac:dyDescent="0.2">
      <c r="A1358" s="48" t="str">
        <f t="shared" si="126"/>
        <v/>
      </c>
      <c r="B1358" s="49" t="str">
        <f t="shared" si="127"/>
        <v/>
      </c>
      <c r="C1358" s="50" t="str">
        <f>IF(A1358="","",IF(variable,IF(A1358&lt;MortgageCalculator!$L$6*periods_per_year,start_rate,IF(MortgageCalculator!$L$10&gt;=0,MIN(MortgageCalculator!$L$7,start_rate+MortgageCalculator!$L$10*ROUNDUP((A1358-MortgageCalculator!$L$6*periods_per_year)/MortgageCalculator!$L$9,0)),MAX(MortgageCalculator!$L$8,start_rate+MortgageCalculator!$L$10*ROUNDUP((A1358-MortgageCalculator!$L$6*periods_per_year)/MortgageCalculator!$L$9,0)))),start_rate))</f>
        <v/>
      </c>
      <c r="D1358" s="51" t="str">
        <f t="shared" si="128"/>
        <v/>
      </c>
      <c r="E1358" s="51" t="str">
        <f t="shared" si="129"/>
        <v/>
      </c>
      <c r="F1358" s="51" t="str">
        <f t="shared" si="130"/>
        <v/>
      </c>
      <c r="G1358" s="51" t="str">
        <f t="shared" si="131"/>
        <v/>
      </c>
    </row>
    <row r="1359" spans="1:7" x14ac:dyDescent="0.2">
      <c r="A1359" s="48" t="str">
        <f t="shared" si="126"/>
        <v/>
      </c>
      <c r="B1359" s="49" t="str">
        <f t="shared" si="127"/>
        <v/>
      </c>
      <c r="C1359" s="50" t="str">
        <f>IF(A1359="","",IF(variable,IF(A1359&lt;MortgageCalculator!$L$6*periods_per_year,start_rate,IF(MortgageCalculator!$L$10&gt;=0,MIN(MortgageCalculator!$L$7,start_rate+MortgageCalculator!$L$10*ROUNDUP((A1359-MortgageCalculator!$L$6*periods_per_year)/MortgageCalculator!$L$9,0)),MAX(MortgageCalculator!$L$8,start_rate+MortgageCalculator!$L$10*ROUNDUP((A1359-MortgageCalculator!$L$6*periods_per_year)/MortgageCalculator!$L$9,0)))),start_rate))</f>
        <v/>
      </c>
      <c r="D1359" s="51" t="str">
        <f t="shared" si="128"/>
        <v/>
      </c>
      <c r="E1359" s="51" t="str">
        <f t="shared" si="129"/>
        <v/>
      </c>
      <c r="F1359" s="51" t="str">
        <f t="shared" si="130"/>
        <v/>
      </c>
      <c r="G1359" s="51" t="str">
        <f t="shared" si="131"/>
        <v/>
      </c>
    </row>
    <row r="1360" spans="1:7" x14ac:dyDescent="0.2">
      <c r="A1360" s="48" t="str">
        <f t="shared" si="126"/>
        <v/>
      </c>
      <c r="B1360" s="49" t="str">
        <f t="shared" si="127"/>
        <v/>
      </c>
      <c r="C1360" s="50" t="str">
        <f>IF(A1360="","",IF(variable,IF(A1360&lt;MortgageCalculator!$L$6*periods_per_year,start_rate,IF(MortgageCalculator!$L$10&gt;=0,MIN(MortgageCalculator!$L$7,start_rate+MortgageCalculator!$L$10*ROUNDUP((A1360-MortgageCalculator!$L$6*periods_per_year)/MortgageCalculator!$L$9,0)),MAX(MortgageCalculator!$L$8,start_rate+MortgageCalculator!$L$10*ROUNDUP((A1360-MortgageCalculator!$L$6*periods_per_year)/MortgageCalculator!$L$9,0)))),start_rate))</f>
        <v/>
      </c>
      <c r="D1360" s="51" t="str">
        <f t="shared" si="128"/>
        <v/>
      </c>
      <c r="E1360" s="51" t="str">
        <f t="shared" si="129"/>
        <v/>
      </c>
      <c r="F1360" s="51" t="str">
        <f t="shared" si="130"/>
        <v/>
      </c>
      <c r="G1360" s="51" t="str">
        <f t="shared" si="131"/>
        <v/>
      </c>
    </row>
    <row r="1361" spans="1:7" x14ac:dyDescent="0.2">
      <c r="A1361" s="48" t="str">
        <f t="shared" si="126"/>
        <v/>
      </c>
      <c r="B1361" s="49" t="str">
        <f t="shared" si="127"/>
        <v/>
      </c>
      <c r="C1361" s="50" t="str">
        <f>IF(A1361="","",IF(variable,IF(A1361&lt;MortgageCalculator!$L$6*periods_per_year,start_rate,IF(MortgageCalculator!$L$10&gt;=0,MIN(MortgageCalculator!$L$7,start_rate+MortgageCalculator!$L$10*ROUNDUP((A1361-MortgageCalculator!$L$6*periods_per_year)/MortgageCalculator!$L$9,0)),MAX(MortgageCalculator!$L$8,start_rate+MortgageCalculator!$L$10*ROUNDUP((A1361-MortgageCalculator!$L$6*periods_per_year)/MortgageCalculator!$L$9,0)))),start_rate))</f>
        <v/>
      </c>
      <c r="D1361" s="51" t="str">
        <f t="shared" si="128"/>
        <v/>
      </c>
      <c r="E1361" s="51" t="str">
        <f t="shared" si="129"/>
        <v/>
      </c>
      <c r="F1361" s="51" t="str">
        <f t="shared" si="130"/>
        <v/>
      </c>
      <c r="G1361" s="51" t="str">
        <f t="shared" si="131"/>
        <v/>
      </c>
    </row>
    <row r="1362" spans="1:7" x14ac:dyDescent="0.2">
      <c r="A1362" s="48" t="str">
        <f t="shared" si="126"/>
        <v/>
      </c>
      <c r="B1362" s="49" t="str">
        <f t="shared" si="127"/>
        <v/>
      </c>
      <c r="C1362" s="50" t="str">
        <f>IF(A1362="","",IF(variable,IF(A1362&lt;MortgageCalculator!$L$6*periods_per_year,start_rate,IF(MortgageCalculator!$L$10&gt;=0,MIN(MortgageCalculator!$L$7,start_rate+MortgageCalculator!$L$10*ROUNDUP((A1362-MortgageCalculator!$L$6*periods_per_year)/MortgageCalculator!$L$9,0)),MAX(MortgageCalculator!$L$8,start_rate+MortgageCalculator!$L$10*ROUNDUP((A1362-MortgageCalculator!$L$6*periods_per_year)/MortgageCalculator!$L$9,0)))),start_rate))</f>
        <v/>
      </c>
      <c r="D1362" s="51" t="str">
        <f t="shared" si="128"/>
        <v/>
      </c>
      <c r="E1362" s="51" t="str">
        <f t="shared" si="129"/>
        <v/>
      </c>
      <c r="F1362" s="51" t="str">
        <f t="shared" si="130"/>
        <v/>
      </c>
      <c r="G1362" s="51" t="str">
        <f t="shared" si="131"/>
        <v/>
      </c>
    </row>
    <row r="1363" spans="1:7" x14ac:dyDescent="0.2">
      <c r="A1363" s="48" t="str">
        <f t="shared" si="126"/>
        <v/>
      </c>
      <c r="B1363" s="49" t="str">
        <f t="shared" si="127"/>
        <v/>
      </c>
      <c r="C1363" s="50" t="str">
        <f>IF(A1363="","",IF(variable,IF(A1363&lt;MortgageCalculator!$L$6*periods_per_year,start_rate,IF(MortgageCalculator!$L$10&gt;=0,MIN(MortgageCalculator!$L$7,start_rate+MortgageCalculator!$L$10*ROUNDUP((A1363-MortgageCalculator!$L$6*periods_per_year)/MortgageCalculator!$L$9,0)),MAX(MortgageCalculator!$L$8,start_rate+MortgageCalculator!$L$10*ROUNDUP((A1363-MortgageCalculator!$L$6*periods_per_year)/MortgageCalculator!$L$9,0)))),start_rate))</f>
        <v/>
      </c>
      <c r="D1363" s="51" t="str">
        <f t="shared" si="128"/>
        <v/>
      </c>
      <c r="E1363" s="51" t="str">
        <f t="shared" si="129"/>
        <v/>
      </c>
      <c r="F1363" s="51" t="str">
        <f t="shared" si="130"/>
        <v/>
      </c>
      <c r="G1363" s="51" t="str">
        <f t="shared" si="131"/>
        <v/>
      </c>
    </row>
    <row r="1364" spans="1:7" x14ac:dyDescent="0.2">
      <c r="A1364" s="48" t="str">
        <f t="shared" si="126"/>
        <v/>
      </c>
      <c r="B1364" s="49" t="str">
        <f t="shared" si="127"/>
        <v/>
      </c>
      <c r="C1364" s="50" t="str">
        <f>IF(A1364="","",IF(variable,IF(A1364&lt;MortgageCalculator!$L$6*periods_per_year,start_rate,IF(MortgageCalculator!$L$10&gt;=0,MIN(MortgageCalculator!$L$7,start_rate+MortgageCalculator!$L$10*ROUNDUP((A1364-MortgageCalculator!$L$6*periods_per_year)/MortgageCalculator!$L$9,0)),MAX(MortgageCalculator!$L$8,start_rate+MortgageCalculator!$L$10*ROUNDUP((A1364-MortgageCalculator!$L$6*periods_per_year)/MortgageCalculator!$L$9,0)))),start_rate))</f>
        <v/>
      </c>
      <c r="D1364" s="51" t="str">
        <f t="shared" si="128"/>
        <v/>
      </c>
      <c r="E1364" s="51" t="str">
        <f t="shared" si="129"/>
        <v/>
      </c>
      <c r="F1364" s="51" t="str">
        <f t="shared" si="130"/>
        <v/>
      </c>
      <c r="G1364" s="51" t="str">
        <f t="shared" si="131"/>
        <v/>
      </c>
    </row>
    <row r="1365" spans="1:7" x14ac:dyDescent="0.2">
      <c r="A1365" s="48" t="str">
        <f t="shared" si="126"/>
        <v/>
      </c>
      <c r="B1365" s="49" t="str">
        <f t="shared" si="127"/>
        <v/>
      </c>
      <c r="C1365" s="50" t="str">
        <f>IF(A1365="","",IF(variable,IF(A1365&lt;MortgageCalculator!$L$6*periods_per_year,start_rate,IF(MortgageCalculator!$L$10&gt;=0,MIN(MortgageCalculator!$L$7,start_rate+MortgageCalculator!$L$10*ROUNDUP((A1365-MortgageCalculator!$L$6*periods_per_year)/MortgageCalculator!$L$9,0)),MAX(MortgageCalculator!$L$8,start_rate+MortgageCalculator!$L$10*ROUNDUP((A1365-MortgageCalculator!$L$6*periods_per_year)/MortgageCalculator!$L$9,0)))),start_rate))</f>
        <v/>
      </c>
      <c r="D1365" s="51" t="str">
        <f t="shared" si="128"/>
        <v/>
      </c>
      <c r="E1365" s="51" t="str">
        <f t="shared" si="129"/>
        <v/>
      </c>
      <c r="F1365" s="51" t="str">
        <f t="shared" si="130"/>
        <v/>
      </c>
      <c r="G1365" s="51" t="str">
        <f t="shared" si="131"/>
        <v/>
      </c>
    </row>
    <row r="1366" spans="1:7" x14ac:dyDescent="0.2">
      <c r="A1366" s="48" t="str">
        <f t="shared" si="126"/>
        <v/>
      </c>
      <c r="B1366" s="49" t="str">
        <f t="shared" si="127"/>
        <v/>
      </c>
      <c r="C1366" s="50" t="str">
        <f>IF(A1366="","",IF(variable,IF(A1366&lt;MortgageCalculator!$L$6*periods_per_year,start_rate,IF(MortgageCalculator!$L$10&gt;=0,MIN(MortgageCalculator!$L$7,start_rate+MortgageCalculator!$L$10*ROUNDUP((A1366-MortgageCalculator!$L$6*periods_per_year)/MortgageCalculator!$L$9,0)),MAX(MortgageCalculator!$L$8,start_rate+MortgageCalculator!$L$10*ROUNDUP((A1366-MortgageCalculator!$L$6*periods_per_year)/MortgageCalculator!$L$9,0)))),start_rate))</f>
        <v/>
      </c>
      <c r="D1366" s="51" t="str">
        <f t="shared" si="128"/>
        <v/>
      </c>
      <c r="E1366" s="51" t="str">
        <f t="shared" si="129"/>
        <v/>
      </c>
      <c r="F1366" s="51" t="str">
        <f t="shared" si="130"/>
        <v/>
      </c>
      <c r="G1366" s="51" t="str">
        <f t="shared" si="131"/>
        <v/>
      </c>
    </row>
    <row r="1367" spans="1:7" x14ac:dyDescent="0.2">
      <c r="A1367" s="48" t="str">
        <f t="shared" si="126"/>
        <v/>
      </c>
      <c r="B1367" s="49" t="str">
        <f t="shared" si="127"/>
        <v/>
      </c>
      <c r="C1367" s="50" t="str">
        <f>IF(A1367="","",IF(variable,IF(A1367&lt;MortgageCalculator!$L$6*periods_per_year,start_rate,IF(MortgageCalculator!$L$10&gt;=0,MIN(MortgageCalculator!$L$7,start_rate+MortgageCalculator!$L$10*ROUNDUP((A1367-MortgageCalculator!$L$6*periods_per_year)/MortgageCalculator!$L$9,0)),MAX(MortgageCalculator!$L$8,start_rate+MortgageCalculator!$L$10*ROUNDUP((A1367-MortgageCalculator!$L$6*periods_per_year)/MortgageCalculator!$L$9,0)))),start_rate))</f>
        <v/>
      </c>
      <c r="D1367" s="51" t="str">
        <f t="shared" si="128"/>
        <v/>
      </c>
      <c r="E1367" s="51" t="str">
        <f t="shared" si="129"/>
        <v/>
      </c>
      <c r="F1367" s="51" t="str">
        <f t="shared" si="130"/>
        <v/>
      </c>
      <c r="G1367" s="51" t="str">
        <f t="shared" si="131"/>
        <v/>
      </c>
    </row>
    <row r="1368" spans="1:7" x14ac:dyDescent="0.2">
      <c r="A1368" s="48" t="str">
        <f t="shared" si="126"/>
        <v/>
      </c>
      <c r="B1368" s="49" t="str">
        <f t="shared" si="127"/>
        <v/>
      </c>
      <c r="C1368" s="50" t="str">
        <f>IF(A1368="","",IF(variable,IF(A1368&lt;MortgageCalculator!$L$6*periods_per_year,start_rate,IF(MortgageCalculator!$L$10&gt;=0,MIN(MortgageCalculator!$L$7,start_rate+MortgageCalculator!$L$10*ROUNDUP((A1368-MortgageCalculator!$L$6*periods_per_year)/MortgageCalculator!$L$9,0)),MAX(MortgageCalculator!$L$8,start_rate+MortgageCalculator!$L$10*ROUNDUP((A1368-MortgageCalculator!$L$6*periods_per_year)/MortgageCalculator!$L$9,0)))),start_rate))</f>
        <v/>
      </c>
      <c r="D1368" s="51" t="str">
        <f t="shared" si="128"/>
        <v/>
      </c>
      <c r="E1368" s="51" t="str">
        <f t="shared" si="129"/>
        <v/>
      </c>
      <c r="F1368" s="51" t="str">
        <f t="shared" si="130"/>
        <v/>
      </c>
      <c r="G1368" s="51" t="str">
        <f t="shared" si="131"/>
        <v/>
      </c>
    </row>
    <row r="1369" spans="1:7" x14ac:dyDescent="0.2">
      <c r="A1369" s="48" t="str">
        <f t="shared" si="126"/>
        <v/>
      </c>
      <c r="B1369" s="49" t="str">
        <f t="shared" si="127"/>
        <v/>
      </c>
      <c r="C1369" s="50" t="str">
        <f>IF(A1369="","",IF(variable,IF(A1369&lt;MortgageCalculator!$L$6*periods_per_year,start_rate,IF(MortgageCalculator!$L$10&gt;=0,MIN(MortgageCalculator!$L$7,start_rate+MortgageCalculator!$L$10*ROUNDUP((A1369-MortgageCalculator!$L$6*periods_per_year)/MortgageCalculator!$L$9,0)),MAX(MortgageCalculator!$L$8,start_rate+MortgageCalculator!$L$10*ROUNDUP((A1369-MortgageCalculator!$L$6*periods_per_year)/MortgageCalculator!$L$9,0)))),start_rate))</f>
        <v/>
      </c>
      <c r="D1369" s="51" t="str">
        <f t="shared" si="128"/>
        <v/>
      </c>
      <c r="E1369" s="51" t="str">
        <f t="shared" si="129"/>
        <v/>
      </c>
      <c r="F1369" s="51" t="str">
        <f t="shared" si="130"/>
        <v/>
      </c>
      <c r="G1369" s="51" t="str">
        <f t="shared" si="131"/>
        <v/>
      </c>
    </row>
    <row r="1370" spans="1:7" x14ac:dyDescent="0.2">
      <c r="A1370" s="48" t="str">
        <f t="shared" si="126"/>
        <v/>
      </c>
      <c r="B1370" s="49" t="str">
        <f t="shared" si="127"/>
        <v/>
      </c>
      <c r="C1370" s="50" t="str">
        <f>IF(A1370="","",IF(variable,IF(A1370&lt;MortgageCalculator!$L$6*periods_per_year,start_rate,IF(MortgageCalculator!$L$10&gt;=0,MIN(MortgageCalculator!$L$7,start_rate+MortgageCalculator!$L$10*ROUNDUP((A1370-MortgageCalculator!$L$6*periods_per_year)/MortgageCalculator!$L$9,0)),MAX(MortgageCalculator!$L$8,start_rate+MortgageCalculator!$L$10*ROUNDUP((A1370-MortgageCalculator!$L$6*periods_per_year)/MortgageCalculator!$L$9,0)))),start_rate))</f>
        <v/>
      </c>
      <c r="D1370" s="51" t="str">
        <f t="shared" si="128"/>
        <v/>
      </c>
      <c r="E1370" s="51" t="str">
        <f t="shared" si="129"/>
        <v/>
      </c>
      <c r="F1370" s="51" t="str">
        <f t="shared" si="130"/>
        <v/>
      </c>
      <c r="G1370" s="51" t="str">
        <f t="shared" si="131"/>
        <v/>
      </c>
    </row>
    <row r="1371" spans="1:7" x14ac:dyDescent="0.2">
      <c r="A1371" s="48" t="str">
        <f t="shared" si="126"/>
        <v/>
      </c>
      <c r="B1371" s="49" t="str">
        <f t="shared" si="127"/>
        <v/>
      </c>
      <c r="C1371" s="50" t="str">
        <f>IF(A1371="","",IF(variable,IF(A1371&lt;MortgageCalculator!$L$6*periods_per_year,start_rate,IF(MortgageCalculator!$L$10&gt;=0,MIN(MortgageCalculator!$L$7,start_rate+MortgageCalculator!$L$10*ROUNDUP((A1371-MortgageCalculator!$L$6*periods_per_year)/MortgageCalculator!$L$9,0)),MAX(MortgageCalculator!$L$8,start_rate+MortgageCalculator!$L$10*ROUNDUP((A1371-MortgageCalculator!$L$6*periods_per_year)/MortgageCalculator!$L$9,0)))),start_rate))</f>
        <v/>
      </c>
      <c r="D1371" s="51" t="str">
        <f t="shared" si="128"/>
        <v/>
      </c>
      <c r="E1371" s="51" t="str">
        <f t="shared" si="129"/>
        <v/>
      </c>
      <c r="F1371" s="51" t="str">
        <f t="shared" si="130"/>
        <v/>
      </c>
      <c r="G1371" s="51" t="str">
        <f t="shared" si="131"/>
        <v/>
      </c>
    </row>
    <row r="1372" spans="1:7" x14ac:dyDescent="0.2">
      <c r="A1372" s="48" t="str">
        <f t="shared" si="126"/>
        <v/>
      </c>
      <c r="B1372" s="49" t="str">
        <f t="shared" si="127"/>
        <v/>
      </c>
      <c r="C1372" s="50" t="str">
        <f>IF(A1372="","",IF(variable,IF(A1372&lt;MortgageCalculator!$L$6*periods_per_year,start_rate,IF(MortgageCalculator!$L$10&gt;=0,MIN(MortgageCalculator!$L$7,start_rate+MortgageCalculator!$L$10*ROUNDUP((A1372-MortgageCalculator!$L$6*periods_per_year)/MortgageCalculator!$L$9,0)),MAX(MortgageCalculator!$L$8,start_rate+MortgageCalculator!$L$10*ROUNDUP((A1372-MortgageCalculator!$L$6*periods_per_year)/MortgageCalculator!$L$9,0)))),start_rate))</f>
        <v/>
      </c>
      <c r="D1372" s="51" t="str">
        <f t="shared" si="128"/>
        <v/>
      </c>
      <c r="E1372" s="51" t="str">
        <f t="shared" si="129"/>
        <v/>
      </c>
      <c r="F1372" s="51" t="str">
        <f t="shared" si="130"/>
        <v/>
      </c>
      <c r="G1372" s="51" t="str">
        <f t="shared" si="131"/>
        <v/>
      </c>
    </row>
    <row r="1373" spans="1:7" x14ac:dyDescent="0.2">
      <c r="A1373" s="48" t="str">
        <f t="shared" si="126"/>
        <v/>
      </c>
      <c r="B1373" s="49" t="str">
        <f t="shared" si="127"/>
        <v/>
      </c>
      <c r="C1373" s="50" t="str">
        <f>IF(A1373="","",IF(variable,IF(A1373&lt;MortgageCalculator!$L$6*periods_per_year,start_rate,IF(MortgageCalculator!$L$10&gt;=0,MIN(MortgageCalculator!$L$7,start_rate+MortgageCalculator!$L$10*ROUNDUP((A1373-MortgageCalculator!$L$6*periods_per_year)/MortgageCalculator!$L$9,0)),MAX(MortgageCalculator!$L$8,start_rate+MortgageCalculator!$L$10*ROUNDUP((A1373-MortgageCalculator!$L$6*periods_per_year)/MortgageCalculator!$L$9,0)))),start_rate))</f>
        <v/>
      </c>
      <c r="D1373" s="51" t="str">
        <f t="shared" si="128"/>
        <v/>
      </c>
      <c r="E1373" s="51" t="str">
        <f t="shared" si="129"/>
        <v/>
      </c>
      <c r="F1373" s="51" t="str">
        <f t="shared" si="130"/>
        <v/>
      </c>
      <c r="G1373" s="51" t="str">
        <f t="shared" si="131"/>
        <v/>
      </c>
    </row>
    <row r="1374" spans="1:7" x14ac:dyDescent="0.2">
      <c r="A1374" s="48" t="str">
        <f t="shared" si="126"/>
        <v/>
      </c>
      <c r="B1374" s="49" t="str">
        <f t="shared" si="127"/>
        <v/>
      </c>
      <c r="C1374" s="50" t="str">
        <f>IF(A1374="","",IF(variable,IF(A1374&lt;MortgageCalculator!$L$6*periods_per_year,start_rate,IF(MortgageCalculator!$L$10&gt;=0,MIN(MortgageCalculator!$L$7,start_rate+MortgageCalculator!$L$10*ROUNDUP((A1374-MortgageCalculator!$L$6*periods_per_year)/MortgageCalculator!$L$9,0)),MAX(MortgageCalculator!$L$8,start_rate+MortgageCalculator!$L$10*ROUNDUP((A1374-MortgageCalculator!$L$6*periods_per_year)/MortgageCalculator!$L$9,0)))),start_rate))</f>
        <v/>
      </c>
      <c r="D1374" s="51" t="str">
        <f t="shared" si="128"/>
        <v/>
      </c>
      <c r="E1374" s="51" t="str">
        <f t="shared" si="129"/>
        <v/>
      </c>
      <c r="F1374" s="51" t="str">
        <f t="shared" si="130"/>
        <v/>
      </c>
      <c r="G1374" s="51" t="str">
        <f t="shared" si="131"/>
        <v/>
      </c>
    </row>
    <row r="1375" spans="1:7" x14ac:dyDescent="0.2">
      <c r="A1375" s="48" t="str">
        <f t="shared" si="126"/>
        <v/>
      </c>
      <c r="B1375" s="49" t="str">
        <f t="shared" si="127"/>
        <v/>
      </c>
      <c r="C1375" s="50" t="str">
        <f>IF(A1375="","",IF(variable,IF(A1375&lt;MortgageCalculator!$L$6*periods_per_year,start_rate,IF(MortgageCalculator!$L$10&gt;=0,MIN(MortgageCalculator!$L$7,start_rate+MortgageCalculator!$L$10*ROUNDUP((A1375-MortgageCalculator!$L$6*periods_per_year)/MortgageCalculator!$L$9,0)),MAX(MortgageCalculator!$L$8,start_rate+MortgageCalculator!$L$10*ROUNDUP((A1375-MortgageCalculator!$L$6*periods_per_year)/MortgageCalculator!$L$9,0)))),start_rate))</f>
        <v/>
      </c>
      <c r="D1375" s="51" t="str">
        <f t="shared" si="128"/>
        <v/>
      </c>
      <c r="E1375" s="51" t="str">
        <f t="shared" si="129"/>
        <v/>
      </c>
      <c r="F1375" s="51" t="str">
        <f t="shared" si="130"/>
        <v/>
      </c>
      <c r="G1375" s="51" t="str">
        <f t="shared" si="131"/>
        <v/>
      </c>
    </row>
    <row r="1376" spans="1:7" x14ac:dyDescent="0.2">
      <c r="A1376" s="48" t="str">
        <f t="shared" si="126"/>
        <v/>
      </c>
      <c r="B1376" s="49" t="str">
        <f t="shared" si="127"/>
        <v/>
      </c>
      <c r="C1376" s="50" t="str">
        <f>IF(A1376="","",IF(variable,IF(A1376&lt;MortgageCalculator!$L$6*periods_per_year,start_rate,IF(MortgageCalculator!$L$10&gt;=0,MIN(MortgageCalculator!$L$7,start_rate+MortgageCalculator!$L$10*ROUNDUP((A1376-MortgageCalculator!$L$6*periods_per_year)/MortgageCalculator!$L$9,0)),MAX(MortgageCalculator!$L$8,start_rate+MortgageCalculator!$L$10*ROUNDUP((A1376-MortgageCalculator!$L$6*periods_per_year)/MortgageCalculator!$L$9,0)))),start_rate))</f>
        <v/>
      </c>
      <c r="D1376" s="51" t="str">
        <f t="shared" si="128"/>
        <v/>
      </c>
      <c r="E1376" s="51" t="str">
        <f t="shared" si="129"/>
        <v/>
      </c>
      <c r="F1376" s="51" t="str">
        <f t="shared" si="130"/>
        <v/>
      </c>
      <c r="G1376" s="51" t="str">
        <f t="shared" si="131"/>
        <v/>
      </c>
    </row>
    <row r="1377" spans="1:7" x14ac:dyDescent="0.2">
      <c r="A1377" s="48" t="str">
        <f t="shared" si="126"/>
        <v/>
      </c>
      <c r="B1377" s="49" t="str">
        <f t="shared" si="127"/>
        <v/>
      </c>
      <c r="C1377" s="50" t="str">
        <f>IF(A1377="","",IF(variable,IF(A1377&lt;MortgageCalculator!$L$6*periods_per_year,start_rate,IF(MortgageCalculator!$L$10&gt;=0,MIN(MortgageCalculator!$L$7,start_rate+MortgageCalculator!$L$10*ROUNDUP((A1377-MortgageCalculator!$L$6*periods_per_year)/MortgageCalculator!$L$9,0)),MAX(MortgageCalculator!$L$8,start_rate+MortgageCalculator!$L$10*ROUNDUP((A1377-MortgageCalculator!$L$6*periods_per_year)/MortgageCalculator!$L$9,0)))),start_rate))</f>
        <v/>
      </c>
      <c r="D1377" s="51" t="str">
        <f t="shared" si="128"/>
        <v/>
      </c>
      <c r="E1377" s="51" t="str">
        <f t="shared" si="129"/>
        <v/>
      </c>
      <c r="F1377" s="51" t="str">
        <f t="shared" si="130"/>
        <v/>
      </c>
      <c r="G1377" s="51" t="str">
        <f t="shared" si="131"/>
        <v/>
      </c>
    </row>
    <row r="1378" spans="1:7" x14ac:dyDescent="0.2">
      <c r="A1378" s="48" t="str">
        <f t="shared" si="126"/>
        <v/>
      </c>
      <c r="B1378" s="49" t="str">
        <f t="shared" si="127"/>
        <v/>
      </c>
      <c r="C1378" s="50" t="str">
        <f>IF(A1378="","",IF(variable,IF(A1378&lt;MortgageCalculator!$L$6*periods_per_year,start_rate,IF(MortgageCalculator!$L$10&gt;=0,MIN(MortgageCalculator!$L$7,start_rate+MortgageCalculator!$L$10*ROUNDUP((A1378-MortgageCalculator!$L$6*periods_per_year)/MortgageCalculator!$L$9,0)),MAX(MortgageCalculator!$L$8,start_rate+MortgageCalculator!$L$10*ROUNDUP((A1378-MortgageCalculator!$L$6*periods_per_year)/MortgageCalculator!$L$9,0)))),start_rate))</f>
        <v/>
      </c>
      <c r="D1378" s="51" t="str">
        <f t="shared" si="128"/>
        <v/>
      </c>
      <c r="E1378" s="51" t="str">
        <f t="shared" si="129"/>
        <v/>
      </c>
      <c r="F1378" s="51" t="str">
        <f t="shared" si="130"/>
        <v/>
      </c>
      <c r="G1378" s="51" t="str">
        <f t="shared" si="131"/>
        <v/>
      </c>
    </row>
    <row r="1379" spans="1:7" x14ac:dyDescent="0.2">
      <c r="A1379" s="48" t="str">
        <f t="shared" si="126"/>
        <v/>
      </c>
      <c r="B1379" s="49" t="str">
        <f t="shared" si="127"/>
        <v/>
      </c>
      <c r="C1379" s="50" t="str">
        <f>IF(A1379="","",IF(variable,IF(A1379&lt;MortgageCalculator!$L$6*periods_per_year,start_rate,IF(MortgageCalculator!$L$10&gt;=0,MIN(MortgageCalculator!$L$7,start_rate+MortgageCalculator!$L$10*ROUNDUP((A1379-MortgageCalculator!$L$6*periods_per_year)/MortgageCalculator!$L$9,0)),MAX(MortgageCalculator!$L$8,start_rate+MortgageCalculator!$L$10*ROUNDUP((A1379-MortgageCalculator!$L$6*periods_per_year)/MortgageCalculator!$L$9,0)))),start_rate))</f>
        <v/>
      </c>
      <c r="D1379" s="51" t="str">
        <f t="shared" si="128"/>
        <v/>
      </c>
      <c r="E1379" s="51" t="str">
        <f t="shared" si="129"/>
        <v/>
      </c>
      <c r="F1379" s="51" t="str">
        <f t="shared" si="130"/>
        <v/>
      </c>
      <c r="G1379" s="51" t="str">
        <f t="shared" si="131"/>
        <v/>
      </c>
    </row>
    <row r="1380" spans="1:7" x14ac:dyDescent="0.2">
      <c r="A1380" s="48" t="str">
        <f t="shared" si="126"/>
        <v/>
      </c>
      <c r="B1380" s="49" t="str">
        <f t="shared" si="127"/>
        <v/>
      </c>
      <c r="C1380" s="50" t="str">
        <f>IF(A1380="","",IF(variable,IF(A1380&lt;MortgageCalculator!$L$6*periods_per_year,start_rate,IF(MortgageCalculator!$L$10&gt;=0,MIN(MortgageCalculator!$L$7,start_rate+MortgageCalculator!$L$10*ROUNDUP((A1380-MortgageCalculator!$L$6*periods_per_year)/MortgageCalculator!$L$9,0)),MAX(MortgageCalculator!$L$8,start_rate+MortgageCalculator!$L$10*ROUNDUP((A1380-MortgageCalculator!$L$6*periods_per_year)/MortgageCalculator!$L$9,0)))),start_rate))</f>
        <v/>
      </c>
      <c r="D1380" s="51" t="str">
        <f t="shared" si="128"/>
        <v/>
      </c>
      <c r="E1380" s="51" t="str">
        <f t="shared" si="129"/>
        <v/>
      </c>
      <c r="F1380" s="51" t="str">
        <f t="shared" si="130"/>
        <v/>
      </c>
      <c r="G1380" s="51" t="str">
        <f t="shared" si="131"/>
        <v/>
      </c>
    </row>
    <row r="1381" spans="1:7" x14ac:dyDescent="0.2">
      <c r="A1381" s="48" t="str">
        <f t="shared" si="126"/>
        <v/>
      </c>
      <c r="B1381" s="49" t="str">
        <f t="shared" si="127"/>
        <v/>
      </c>
      <c r="C1381" s="50" t="str">
        <f>IF(A1381="","",IF(variable,IF(A1381&lt;MortgageCalculator!$L$6*periods_per_year,start_rate,IF(MortgageCalculator!$L$10&gt;=0,MIN(MortgageCalculator!$L$7,start_rate+MortgageCalculator!$L$10*ROUNDUP((A1381-MortgageCalculator!$L$6*periods_per_year)/MortgageCalculator!$L$9,0)),MAX(MortgageCalculator!$L$8,start_rate+MortgageCalculator!$L$10*ROUNDUP((A1381-MortgageCalculator!$L$6*periods_per_year)/MortgageCalculator!$L$9,0)))),start_rate))</f>
        <v/>
      </c>
      <c r="D1381" s="51" t="str">
        <f t="shared" si="128"/>
        <v/>
      </c>
      <c r="E1381" s="51" t="str">
        <f t="shared" si="129"/>
        <v/>
      </c>
      <c r="F1381" s="51" t="str">
        <f t="shared" si="130"/>
        <v/>
      </c>
      <c r="G1381" s="51" t="str">
        <f t="shared" si="131"/>
        <v/>
      </c>
    </row>
    <row r="1382" spans="1:7" x14ac:dyDescent="0.2">
      <c r="A1382" s="48" t="str">
        <f t="shared" si="126"/>
        <v/>
      </c>
      <c r="B1382" s="49" t="str">
        <f t="shared" si="127"/>
        <v/>
      </c>
      <c r="C1382" s="50" t="str">
        <f>IF(A1382="","",IF(variable,IF(A1382&lt;MortgageCalculator!$L$6*periods_per_year,start_rate,IF(MortgageCalculator!$L$10&gt;=0,MIN(MortgageCalculator!$L$7,start_rate+MortgageCalculator!$L$10*ROUNDUP((A1382-MortgageCalculator!$L$6*periods_per_year)/MortgageCalculator!$L$9,0)),MAX(MortgageCalculator!$L$8,start_rate+MortgageCalculator!$L$10*ROUNDUP((A1382-MortgageCalculator!$L$6*periods_per_year)/MortgageCalculator!$L$9,0)))),start_rate))</f>
        <v/>
      </c>
      <c r="D1382" s="51" t="str">
        <f t="shared" si="128"/>
        <v/>
      </c>
      <c r="E1382" s="51" t="str">
        <f t="shared" si="129"/>
        <v/>
      </c>
      <c r="F1382" s="51" t="str">
        <f t="shared" si="130"/>
        <v/>
      </c>
      <c r="G1382" s="51" t="str">
        <f t="shared" si="131"/>
        <v/>
      </c>
    </row>
    <row r="1383" spans="1:7" x14ac:dyDescent="0.2">
      <c r="A1383" s="48" t="str">
        <f t="shared" si="126"/>
        <v/>
      </c>
      <c r="B1383" s="49" t="str">
        <f t="shared" si="127"/>
        <v/>
      </c>
      <c r="C1383" s="50" t="str">
        <f>IF(A1383="","",IF(variable,IF(A1383&lt;MortgageCalculator!$L$6*periods_per_year,start_rate,IF(MortgageCalculator!$L$10&gt;=0,MIN(MortgageCalculator!$L$7,start_rate+MortgageCalculator!$L$10*ROUNDUP((A1383-MortgageCalculator!$L$6*periods_per_year)/MortgageCalculator!$L$9,0)),MAX(MortgageCalculator!$L$8,start_rate+MortgageCalculator!$L$10*ROUNDUP((A1383-MortgageCalculator!$L$6*periods_per_year)/MortgageCalculator!$L$9,0)))),start_rate))</f>
        <v/>
      </c>
      <c r="D1383" s="51" t="str">
        <f t="shared" si="128"/>
        <v/>
      </c>
      <c r="E1383" s="51" t="str">
        <f t="shared" si="129"/>
        <v/>
      </c>
      <c r="F1383" s="51" t="str">
        <f t="shared" si="130"/>
        <v/>
      </c>
      <c r="G1383" s="51" t="str">
        <f t="shared" si="131"/>
        <v/>
      </c>
    </row>
    <row r="1384" spans="1:7" x14ac:dyDescent="0.2">
      <c r="A1384" s="48" t="str">
        <f t="shared" si="126"/>
        <v/>
      </c>
      <c r="B1384" s="49" t="str">
        <f t="shared" si="127"/>
        <v/>
      </c>
      <c r="C1384" s="50" t="str">
        <f>IF(A1384="","",IF(variable,IF(A1384&lt;MortgageCalculator!$L$6*periods_per_year,start_rate,IF(MortgageCalculator!$L$10&gt;=0,MIN(MortgageCalculator!$L$7,start_rate+MortgageCalculator!$L$10*ROUNDUP((A1384-MortgageCalculator!$L$6*periods_per_year)/MortgageCalculator!$L$9,0)),MAX(MortgageCalculator!$L$8,start_rate+MortgageCalculator!$L$10*ROUNDUP((A1384-MortgageCalculator!$L$6*periods_per_year)/MortgageCalculator!$L$9,0)))),start_rate))</f>
        <v/>
      </c>
      <c r="D1384" s="51" t="str">
        <f t="shared" si="128"/>
        <v/>
      </c>
      <c r="E1384" s="51" t="str">
        <f t="shared" si="129"/>
        <v/>
      </c>
      <c r="F1384" s="51" t="str">
        <f t="shared" si="130"/>
        <v/>
      </c>
      <c r="G1384" s="51" t="str">
        <f t="shared" si="131"/>
        <v/>
      </c>
    </row>
    <row r="1385" spans="1:7" x14ac:dyDescent="0.2">
      <c r="A1385" s="48" t="str">
        <f t="shared" si="126"/>
        <v/>
      </c>
      <c r="B1385" s="49" t="str">
        <f t="shared" si="127"/>
        <v/>
      </c>
      <c r="C1385" s="50" t="str">
        <f>IF(A1385="","",IF(variable,IF(A1385&lt;MortgageCalculator!$L$6*periods_per_year,start_rate,IF(MortgageCalculator!$L$10&gt;=0,MIN(MortgageCalculator!$L$7,start_rate+MortgageCalculator!$L$10*ROUNDUP((A1385-MortgageCalculator!$L$6*periods_per_year)/MortgageCalculator!$L$9,0)),MAX(MortgageCalculator!$L$8,start_rate+MortgageCalculator!$L$10*ROUNDUP((A1385-MortgageCalculator!$L$6*periods_per_year)/MortgageCalculator!$L$9,0)))),start_rate))</f>
        <v/>
      </c>
      <c r="D1385" s="51" t="str">
        <f t="shared" si="128"/>
        <v/>
      </c>
      <c r="E1385" s="51" t="str">
        <f t="shared" si="129"/>
        <v/>
      </c>
      <c r="F1385" s="51" t="str">
        <f t="shared" si="130"/>
        <v/>
      </c>
      <c r="G1385" s="51" t="str">
        <f t="shared" si="131"/>
        <v/>
      </c>
    </row>
    <row r="1386" spans="1:7" x14ac:dyDescent="0.2">
      <c r="A1386" s="48" t="str">
        <f t="shared" si="126"/>
        <v/>
      </c>
      <c r="B1386" s="49" t="str">
        <f t="shared" si="127"/>
        <v/>
      </c>
      <c r="C1386" s="50" t="str">
        <f>IF(A1386="","",IF(variable,IF(A1386&lt;MortgageCalculator!$L$6*periods_per_year,start_rate,IF(MortgageCalculator!$L$10&gt;=0,MIN(MortgageCalculator!$L$7,start_rate+MortgageCalculator!$L$10*ROUNDUP((A1386-MortgageCalculator!$L$6*periods_per_year)/MortgageCalculator!$L$9,0)),MAX(MortgageCalculator!$L$8,start_rate+MortgageCalculator!$L$10*ROUNDUP((A1386-MortgageCalculator!$L$6*periods_per_year)/MortgageCalculator!$L$9,0)))),start_rate))</f>
        <v/>
      </c>
      <c r="D1386" s="51" t="str">
        <f t="shared" si="128"/>
        <v/>
      </c>
      <c r="E1386" s="51" t="str">
        <f t="shared" si="129"/>
        <v/>
      </c>
      <c r="F1386" s="51" t="str">
        <f t="shared" si="130"/>
        <v/>
      </c>
      <c r="G1386" s="51" t="str">
        <f t="shared" si="131"/>
        <v/>
      </c>
    </row>
    <row r="1387" spans="1:7" x14ac:dyDescent="0.2">
      <c r="A1387" s="48" t="str">
        <f t="shared" si="126"/>
        <v/>
      </c>
      <c r="B1387" s="49" t="str">
        <f t="shared" si="127"/>
        <v/>
      </c>
      <c r="C1387" s="50" t="str">
        <f>IF(A1387="","",IF(variable,IF(A1387&lt;MortgageCalculator!$L$6*periods_per_year,start_rate,IF(MortgageCalculator!$L$10&gt;=0,MIN(MortgageCalculator!$L$7,start_rate+MortgageCalculator!$L$10*ROUNDUP((A1387-MortgageCalculator!$L$6*periods_per_year)/MortgageCalculator!$L$9,0)),MAX(MortgageCalculator!$L$8,start_rate+MortgageCalculator!$L$10*ROUNDUP((A1387-MortgageCalculator!$L$6*periods_per_year)/MortgageCalculator!$L$9,0)))),start_rate))</f>
        <v/>
      </c>
      <c r="D1387" s="51" t="str">
        <f t="shared" si="128"/>
        <v/>
      </c>
      <c r="E1387" s="51" t="str">
        <f t="shared" si="129"/>
        <v/>
      </c>
      <c r="F1387" s="51" t="str">
        <f t="shared" si="130"/>
        <v/>
      </c>
      <c r="G1387" s="51" t="str">
        <f t="shared" si="131"/>
        <v/>
      </c>
    </row>
    <row r="1388" spans="1:7" x14ac:dyDescent="0.2">
      <c r="A1388" s="48" t="str">
        <f t="shared" si="126"/>
        <v/>
      </c>
      <c r="B1388" s="49" t="str">
        <f t="shared" si="127"/>
        <v/>
      </c>
      <c r="C1388" s="50" t="str">
        <f>IF(A1388="","",IF(variable,IF(A1388&lt;MortgageCalculator!$L$6*periods_per_year,start_rate,IF(MortgageCalculator!$L$10&gt;=0,MIN(MortgageCalculator!$L$7,start_rate+MortgageCalculator!$L$10*ROUNDUP((A1388-MortgageCalculator!$L$6*periods_per_year)/MortgageCalculator!$L$9,0)),MAX(MortgageCalculator!$L$8,start_rate+MortgageCalculator!$L$10*ROUNDUP((A1388-MortgageCalculator!$L$6*periods_per_year)/MortgageCalculator!$L$9,0)))),start_rate))</f>
        <v/>
      </c>
      <c r="D1388" s="51" t="str">
        <f t="shared" si="128"/>
        <v/>
      </c>
      <c r="E1388" s="51" t="str">
        <f t="shared" si="129"/>
        <v/>
      </c>
      <c r="F1388" s="51" t="str">
        <f t="shared" si="130"/>
        <v/>
      </c>
      <c r="G1388" s="51" t="str">
        <f t="shared" si="131"/>
        <v/>
      </c>
    </row>
    <row r="1389" spans="1:7" x14ac:dyDescent="0.2">
      <c r="A1389" s="48" t="str">
        <f t="shared" si="126"/>
        <v/>
      </c>
      <c r="B1389" s="49" t="str">
        <f t="shared" si="127"/>
        <v/>
      </c>
      <c r="C1389" s="50" t="str">
        <f>IF(A1389="","",IF(variable,IF(A1389&lt;MortgageCalculator!$L$6*periods_per_year,start_rate,IF(MortgageCalculator!$L$10&gt;=0,MIN(MortgageCalculator!$L$7,start_rate+MortgageCalculator!$L$10*ROUNDUP((A1389-MortgageCalculator!$L$6*periods_per_year)/MortgageCalculator!$L$9,0)),MAX(MortgageCalculator!$L$8,start_rate+MortgageCalculator!$L$10*ROUNDUP((A1389-MortgageCalculator!$L$6*periods_per_year)/MortgageCalculator!$L$9,0)))),start_rate))</f>
        <v/>
      </c>
      <c r="D1389" s="51" t="str">
        <f t="shared" si="128"/>
        <v/>
      </c>
      <c r="E1389" s="51" t="str">
        <f t="shared" si="129"/>
        <v/>
      </c>
      <c r="F1389" s="51" t="str">
        <f t="shared" si="130"/>
        <v/>
      </c>
      <c r="G1389" s="51" t="str">
        <f t="shared" si="131"/>
        <v/>
      </c>
    </row>
    <row r="1390" spans="1:7" x14ac:dyDescent="0.2">
      <c r="A1390" s="48" t="str">
        <f t="shared" si="126"/>
        <v/>
      </c>
      <c r="B1390" s="49" t="str">
        <f t="shared" si="127"/>
        <v/>
      </c>
      <c r="C1390" s="50" t="str">
        <f>IF(A1390="","",IF(variable,IF(A1390&lt;MortgageCalculator!$L$6*periods_per_year,start_rate,IF(MortgageCalculator!$L$10&gt;=0,MIN(MortgageCalculator!$L$7,start_rate+MortgageCalculator!$L$10*ROUNDUP((A1390-MortgageCalculator!$L$6*periods_per_year)/MortgageCalculator!$L$9,0)),MAX(MortgageCalculator!$L$8,start_rate+MortgageCalculator!$L$10*ROUNDUP((A1390-MortgageCalculator!$L$6*periods_per_year)/MortgageCalculator!$L$9,0)))),start_rate))</f>
        <v/>
      </c>
      <c r="D1390" s="51" t="str">
        <f t="shared" si="128"/>
        <v/>
      </c>
      <c r="E1390" s="51" t="str">
        <f t="shared" si="129"/>
        <v/>
      </c>
      <c r="F1390" s="51" t="str">
        <f t="shared" si="130"/>
        <v/>
      </c>
      <c r="G1390" s="51" t="str">
        <f t="shared" si="131"/>
        <v/>
      </c>
    </row>
    <row r="1391" spans="1:7" x14ac:dyDescent="0.2">
      <c r="A1391" s="48" t="str">
        <f t="shared" si="126"/>
        <v/>
      </c>
      <c r="B1391" s="49" t="str">
        <f t="shared" si="127"/>
        <v/>
      </c>
      <c r="C1391" s="50" t="str">
        <f>IF(A1391="","",IF(variable,IF(A1391&lt;MortgageCalculator!$L$6*periods_per_year,start_rate,IF(MortgageCalculator!$L$10&gt;=0,MIN(MortgageCalculator!$L$7,start_rate+MortgageCalculator!$L$10*ROUNDUP((A1391-MortgageCalculator!$L$6*periods_per_year)/MortgageCalculator!$L$9,0)),MAX(MortgageCalculator!$L$8,start_rate+MortgageCalculator!$L$10*ROUNDUP((A1391-MortgageCalculator!$L$6*periods_per_year)/MortgageCalculator!$L$9,0)))),start_rate))</f>
        <v/>
      </c>
      <c r="D1391" s="51" t="str">
        <f t="shared" si="128"/>
        <v/>
      </c>
      <c r="E1391" s="51" t="str">
        <f t="shared" si="129"/>
        <v/>
      </c>
      <c r="F1391" s="51" t="str">
        <f t="shared" si="130"/>
        <v/>
      </c>
      <c r="G1391" s="51" t="str">
        <f t="shared" si="131"/>
        <v/>
      </c>
    </row>
    <row r="1392" spans="1:7" x14ac:dyDescent="0.2">
      <c r="A1392" s="48" t="str">
        <f t="shared" si="126"/>
        <v/>
      </c>
      <c r="B1392" s="49" t="str">
        <f t="shared" si="127"/>
        <v/>
      </c>
      <c r="C1392" s="50" t="str">
        <f>IF(A1392="","",IF(variable,IF(A1392&lt;MortgageCalculator!$L$6*periods_per_year,start_rate,IF(MortgageCalculator!$L$10&gt;=0,MIN(MortgageCalculator!$L$7,start_rate+MortgageCalculator!$L$10*ROUNDUP((A1392-MortgageCalculator!$L$6*periods_per_year)/MortgageCalculator!$L$9,0)),MAX(MortgageCalculator!$L$8,start_rate+MortgageCalculator!$L$10*ROUNDUP((A1392-MortgageCalculator!$L$6*periods_per_year)/MortgageCalculator!$L$9,0)))),start_rate))</f>
        <v/>
      </c>
      <c r="D1392" s="51" t="str">
        <f t="shared" si="128"/>
        <v/>
      </c>
      <c r="E1392" s="51" t="str">
        <f t="shared" si="129"/>
        <v/>
      </c>
      <c r="F1392" s="51" t="str">
        <f t="shared" si="130"/>
        <v/>
      </c>
      <c r="G1392" s="51" t="str">
        <f t="shared" si="131"/>
        <v/>
      </c>
    </row>
    <row r="1393" spans="1:7" x14ac:dyDescent="0.2">
      <c r="A1393" s="48" t="str">
        <f t="shared" si="126"/>
        <v/>
      </c>
      <c r="B1393" s="49" t="str">
        <f t="shared" si="127"/>
        <v/>
      </c>
      <c r="C1393" s="50" t="str">
        <f>IF(A1393="","",IF(variable,IF(A1393&lt;MortgageCalculator!$L$6*periods_per_year,start_rate,IF(MortgageCalculator!$L$10&gt;=0,MIN(MortgageCalculator!$L$7,start_rate+MortgageCalculator!$L$10*ROUNDUP((A1393-MortgageCalculator!$L$6*periods_per_year)/MortgageCalculator!$L$9,0)),MAX(MortgageCalculator!$L$8,start_rate+MortgageCalculator!$L$10*ROUNDUP((A1393-MortgageCalculator!$L$6*periods_per_year)/MortgageCalculator!$L$9,0)))),start_rate))</f>
        <v/>
      </c>
      <c r="D1393" s="51" t="str">
        <f t="shared" si="128"/>
        <v/>
      </c>
      <c r="E1393" s="51" t="str">
        <f t="shared" si="129"/>
        <v/>
      </c>
      <c r="F1393" s="51" t="str">
        <f t="shared" si="130"/>
        <v/>
      </c>
      <c r="G1393" s="51" t="str">
        <f t="shared" si="131"/>
        <v/>
      </c>
    </row>
    <row r="1394" spans="1:7" x14ac:dyDescent="0.2">
      <c r="A1394" s="48" t="str">
        <f t="shared" si="126"/>
        <v/>
      </c>
      <c r="B1394" s="49" t="str">
        <f t="shared" si="127"/>
        <v/>
      </c>
      <c r="C1394" s="50" t="str">
        <f>IF(A1394="","",IF(variable,IF(A1394&lt;MortgageCalculator!$L$6*periods_per_year,start_rate,IF(MortgageCalculator!$L$10&gt;=0,MIN(MortgageCalculator!$L$7,start_rate+MortgageCalculator!$L$10*ROUNDUP((A1394-MortgageCalculator!$L$6*periods_per_year)/MortgageCalculator!$L$9,0)),MAX(MortgageCalculator!$L$8,start_rate+MortgageCalculator!$L$10*ROUNDUP((A1394-MortgageCalculator!$L$6*periods_per_year)/MortgageCalculator!$L$9,0)))),start_rate))</f>
        <v/>
      </c>
      <c r="D1394" s="51" t="str">
        <f t="shared" si="128"/>
        <v/>
      </c>
      <c r="E1394" s="51" t="str">
        <f t="shared" si="129"/>
        <v/>
      </c>
      <c r="F1394" s="51" t="str">
        <f t="shared" si="130"/>
        <v/>
      </c>
      <c r="G1394" s="51" t="str">
        <f t="shared" si="131"/>
        <v/>
      </c>
    </row>
    <row r="1395" spans="1:7" x14ac:dyDescent="0.2">
      <c r="A1395" s="48" t="str">
        <f t="shared" si="126"/>
        <v/>
      </c>
      <c r="B1395" s="49" t="str">
        <f t="shared" si="127"/>
        <v/>
      </c>
      <c r="C1395" s="50" t="str">
        <f>IF(A1395="","",IF(variable,IF(A1395&lt;MortgageCalculator!$L$6*periods_per_year,start_rate,IF(MortgageCalculator!$L$10&gt;=0,MIN(MortgageCalculator!$L$7,start_rate+MortgageCalculator!$L$10*ROUNDUP((A1395-MortgageCalculator!$L$6*periods_per_year)/MortgageCalculator!$L$9,0)),MAX(MortgageCalculator!$L$8,start_rate+MortgageCalculator!$L$10*ROUNDUP((A1395-MortgageCalculator!$L$6*periods_per_year)/MortgageCalculator!$L$9,0)))),start_rate))</f>
        <v/>
      </c>
      <c r="D1395" s="51" t="str">
        <f t="shared" si="128"/>
        <v/>
      </c>
      <c r="E1395" s="51" t="str">
        <f t="shared" si="129"/>
        <v/>
      </c>
      <c r="F1395" s="51" t="str">
        <f t="shared" si="130"/>
        <v/>
      </c>
      <c r="G1395" s="51" t="str">
        <f t="shared" si="131"/>
        <v/>
      </c>
    </row>
    <row r="1396" spans="1:7" x14ac:dyDescent="0.2">
      <c r="A1396" s="48" t="str">
        <f t="shared" si="126"/>
        <v/>
      </c>
      <c r="B1396" s="49" t="str">
        <f t="shared" si="127"/>
        <v/>
      </c>
      <c r="C1396" s="50" t="str">
        <f>IF(A1396="","",IF(variable,IF(A1396&lt;MortgageCalculator!$L$6*periods_per_year,start_rate,IF(MortgageCalculator!$L$10&gt;=0,MIN(MortgageCalculator!$L$7,start_rate+MortgageCalculator!$L$10*ROUNDUP((A1396-MortgageCalculator!$L$6*periods_per_year)/MortgageCalculator!$L$9,0)),MAX(MortgageCalculator!$L$8,start_rate+MortgageCalculator!$L$10*ROUNDUP((A1396-MortgageCalculator!$L$6*periods_per_year)/MortgageCalculator!$L$9,0)))),start_rate))</f>
        <v/>
      </c>
      <c r="D1396" s="51" t="str">
        <f t="shared" si="128"/>
        <v/>
      </c>
      <c r="E1396" s="51" t="str">
        <f t="shared" si="129"/>
        <v/>
      </c>
      <c r="F1396" s="51" t="str">
        <f t="shared" si="130"/>
        <v/>
      </c>
      <c r="G1396" s="51" t="str">
        <f t="shared" si="131"/>
        <v/>
      </c>
    </row>
    <row r="1397" spans="1:7" x14ac:dyDescent="0.2">
      <c r="A1397" s="48" t="str">
        <f t="shared" si="126"/>
        <v/>
      </c>
      <c r="B1397" s="49" t="str">
        <f t="shared" si="127"/>
        <v/>
      </c>
      <c r="C1397" s="50" t="str">
        <f>IF(A1397="","",IF(variable,IF(A1397&lt;MortgageCalculator!$L$6*periods_per_year,start_rate,IF(MortgageCalculator!$L$10&gt;=0,MIN(MortgageCalculator!$L$7,start_rate+MortgageCalculator!$L$10*ROUNDUP((A1397-MortgageCalculator!$L$6*periods_per_year)/MortgageCalculator!$L$9,0)),MAX(MortgageCalculator!$L$8,start_rate+MortgageCalculator!$L$10*ROUNDUP((A1397-MortgageCalculator!$L$6*periods_per_year)/MortgageCalculator!$L$9,0)))),start_rate))</f>
        <v/>
      </c>
      <c r="D1397" s="51" t="str">
        <f t="shared" si="128"/>
        <v/>
      </c>
      <c r="E1397" s="51" t="str">
        <f t="shared" si="129"/>
        <v/>
      </c>
      <c r="F1397" s="51" t="str">
        <f t="shared" si="130"/>
        <v/>
      </c>
      <c r="G1397" s="51" t="str">
        <f t="shared" si="131"/>
        <v/>
      </c>
    </row>
    <row r="1398" spans="1:7" x14ac:dyDescent="0.2">
      <c r="A1398" s="48" t="str">
        <f t="shared" si="126"/>
        <v/>
      </c>
      <c r="B1398" s="49" t="str">
        <f t="shared" si="127"/>
        <v/>
      </c>
      <c r="C1398" s="50" t="str">
        <f>IF(A1398="","",IF(variable,IF(A1398&lt;MortgageCalculator!$L$6*periods_per_year,start_rate,IF(MortgageCalculator!$L$10&gt;=0,MIN(MortgageCalculator!$L$7,start_rate+MortgageCalculator!$L$10*ROUNDUP((A1398-MortgageCalculator!$L$6*periods_per_year)/MortgageCalculator!$L$9,0)),MAX(MortgageCalculator!$L$8,start_rate+MortgageCalculator!$L$10*ROUNDUP((A1398-MortgageCalculator!$L$6*periods_per_year)/MortgageCalculator!$L$9,0)))),start_rate))</f>
        <v/>
      </c>
      <c r="D1398" s="51" t="str">
        <f t="shared" si="128"/>
        <v/>
      </c>
      <c r="E1398" s="51" t="str">
        <f t="shared" si="129"/>
        <v/>
      </c>
      <c r="F1398" s="51" t="str">
        <f t="shared" si="130"/>
        <v/>
      </c>
      <c r="G1398" s="51" t="str">
        <f t="shared" si="131"/>
        <v/>
      </c>
    </row>
    <row r="1399" spans="1:7" x14ac:dyDescent="0.2">
      <c r="A1399" s="48" t="str">
        <f t="shared" si="126"/>
        <v/>
      </c>
      <c r="B1399" s="49" t="str">
        <f t="shared" si="127"/>
        <v/>
      </c>
      <c r="C1399" s="50" t="str">
        <f>IF(A1399="","",IF(variable,IF(A1399&lt;MortgageCalculator!$L$6*periods_per_year,start_rate,IF(MortgageCalculator!$L$10&gt;=0,MIN(MortgageCalculator!$L$7,start_rate+MortgageCalculator!$L$10*ROUNDUP((A1399-MortgageCalculator!$L$6*periods_per_year)/MortgageCalculator!$L$9,0)),MAX(MortgageCalculator!$L$8,start_rate+MortgageCalculator!$L$10*ROUNDUP((A1399-MortgageCalculator!$L$6*periods_per_year)/MortgageCalculator!$L$9,0)))),start_rate))</f>
        <v/>
      </c>
      <c r="D1399" s="51" t="str">
        <f t="shared" si="128"/>
        <v/>
      </c>
      <c r="E1399" s="51" t="str">
        <f t="shared" si="129"/>
        <v/>
      </c>
      <c r="F1399" s="51" t="str">
        <f t="shared" si="130"/>
        <v/>
      </c>
      <c r="G1399" s="51" t="str">
        <f t="shared" si="131"/>
        <v/>
      </c>
    </row>
    <row r="1400" spans="1:7" x14ac:dyDescent="0.2">
      <c r="A1400" s="48" t="str">
        <f t="shared" si="126"/>
        <v/>
      </c>
      <c r="B1400" s="49" t="str">
        <f t="shared" si="127"/>
        <v/>
      </c>
      <c r="C1400" s="50" t="str">
        <f>IF(A1400="","",IF(variable,IF(A1400&lt;MortgageCalculator!$L$6*periods_per_year,start_rate,IF(MortgageCalculator!$L$10&gt;=0,MIN(MortgageCalculator!$L$7,start_rate+MortgageCalculator!$L$10*ROUNDUP((A1400-MortgageCalculator!$L$6*periods_per_year)/MortgageCalculator!$L$9,0)),MAX(MortgageCalculator!$L$8,start_rate+MortgageCalculator!$L$10*ROUNDUP((A1400-MortgageCalculator!$L$6*periods_per_year)/MortgageCalculator!$L$9,0)))),start_rate))</f>
        <v/>
      </c>
      <c r="D1400" s="51" t="str">
        <f t="shared" si="128"/>
        <v/>
      </c>
      <c r="E1400" s="51" t="str">
        <f t="shared" si="129"/>
        <v/>
      </c>
      <c r="F1400" s="51" t="str">
        <f t="shared" si="130"/>
        <v/>
      </c>
      <c r="G1400" s="51" t="str">
        <f t="shared" si="131"/>
        <v/>
      </c>
    </row>
    <row r="1401" spans="1:7" x14ac:dyDescent="0.2">
      <c r="A1401" s="48" t="str">
        <f t="shared" si="126"/>
        <v/>
      </c>
      <c r="B1401" s="49" t="str">
        <f t="shared" si="127"/>
        <v/>
      </c>
      <c r="C1401" s="50" t="str">
        <f>IF(A1401="","",IF(variable,IF(A1401&lt;MortgageCalculator!$L$6*periods_per_year,start_rate,IF(MortgageCalculator!$L$10&gt;=0,MIN(MortgageCalculator!$L$7,start_rate+MortgageCalculator!$L$10*ROUNDUP((A1401-MortgageCalculator!$L$6*periods_per_year)/MortgageCalculator!$L$9,0)),MAX(MortgageCalculator!$L$8,start_rate+MortgageCalculator!$L$10*ROUNDUP((A1401-MortgageCalculator!$L$6*periods_per_year)/MortgageCalculator!$L$9,0)))),start_rate))</f>
        <v/>
      </c>
      <c r="D1401" s="51" t="str">
        <f t="shared" si="128"/>
        <v/>
      </c>
      <c r="E1401" s="51" t="str">
        <f t="shared" si="129"/>
        <v/>
      </c>
      <c r="F1401" s="51" t="str">
        <f t="shared" si="130"/>
        <v/>
      </c>
      <c r="G1401" s="51" t="str">
        <f t="shared" si="131"/>
        <v/>
      </c>
    </row>
    <row r="1402" spans="1:7" x14ac:dyDescent="0.2">
      <c r="A1402" s="48" t="str">
        <f t="shared" si="126"/>
        <v/>
      </c>
      <c r="B1402" s="49" t="str">
        <f t="shared" si="127"/>
        <v/>
      </c>
      <c r="C1402" s="50" t="str">
        <f>IF(A1402="","",IF(variable,IF(A1402&lt;MortgageCalculator!$L$6*periods_per_year,start_rate,IF(MortgageCalculator!$L$10&gt;=0,MIN(MortgageCalculator!$L$7,start_rate+MortgageCalculator!$L$10*ROUNDUP((A1402-MortgageCalculator!$L$6*periods_per_year)/MortgageCalculator!$L$9,0)),MAX(MortgageCalculator!$L$8,start_rate+MortgageCalculator!$L$10*ROUNDUP((A1402-MortgageCalculator!$L$6*periods_per_year)/MortgageCalculator!$L$9,0)))),start_rate))</f>
        <v/>
      </c>
      <c r="D1402" s="51" t="str">
        <f t="shared" si="128"/>
        <v/>
      </c>
      <c r="E1402" s="51" t="str">
        <f t="shared" si="129"/>
        <v/>
      </c>
      <c r="F1402" s="51" t="str">
        <f t="shared" si="130"/>
        <v/>
      </c>
      <c r="G1402" s="51" t="str">
        <f t="shared" si="131"/>
        <v/>
      </c>
    </row>
    <row r="1403" spans="1:7" x14ac:dyDescent="0.2">
      <c r="A1403" s="48" t="str">
        <f t="shared" si="126"/>
        <v/>
      </c>
      <c r="B1403" s="49" t="str">
        <f t="shared" si="127"/>
        <v/>
      </c>
      <c r="C1403" s="50" t="str">
        <f>IF(A1403="","",IF(variable,IF(A1403&lt;MortgageCalculator!$L$6*periods_per_year,start_rate,IF(MortgageCalculator!$L$10&gt;=0,MIN(MortgageCalculator!$L$7,start_rate+MortgageCalculator!$L$10*ROUNDUP((A1403-MortgageCalculator!$L$6*periods_per_year)/MortgageCalculator!$L$9,0)),MAX(MortgageCalculator!$L$8,start_rate+MortgageCalculator!$L$10*ROUNDUP((A1403-MortgageCalculator!$L$6*periods_per_year)/MortgageCalculator!$L$9,0)))),start_rate))</f>
        <v/>
      </c>
      <c r="D1403" s="51" t="str">
        <f t="shared" si="128"/>
        <v/>
      </c>
      <c r="E1403" s="51" t="str">
        <f t="shared" si="129"/>
        <v/>
      </c>
      <c r="F1403" s="51" t="str">
        <f t="shared" si="130"/>
        <v/>
      </c>
      <c r="G1403" s="51" t="str">
        <f t="shared" si="131"/>
        <v/>
      </c>
    </row>
    <row r="1404" spans="1:7" x14ac:dyDescent="0.2">
      <c r="A1404" s="48" t="str">
        <f t="shared" si="126"/>
        <v/>
      </c>
      <c r="B1404" s="49" t="str">
        <f t="shared" si="127"/>
        <v/>
      </c>
      <c r="C1404" s="50" t="str">
        <f>IF(A1404="","",IF(variable,IF(A1404&lt;MortgageCalculator!$L$6*periods_per_year,start_rate,IF(MortgageCalculator!$L$10&gt;=0,MIN(MortgageCalculator!$L$7,start_rate+MortgageCalculator!$L$10*ROUNDUP((A1404-MortgageCalculator!$L$6*periods_per_year)/MortgageCalculator!$L$9,0)),MAX(MortgageCalculator!$L$8,start_rate+MortgageCalculator!$L$10*ROUNDUP((A1404-MortgageCalculator!$L$6*periods_per_year)/MortgageCalculator!$L$9,0)))),start_rate))</f>
        <v/>
      </c>
      <c r="D1404" s="51" t="str">
        <f t="shared" si="128"/>
        <v/>
      </c>
      <c r="E1404" s="51" t="str">
        <f t="shared" si="129"/>
        <v/>
      </c>
      <c r="F1404" s="51" t="str">
        <f t="shared" si="130"/>
        <v/>
      </c>
      <c r="G1404" s="51" t="str">
        <f t="shared" si="131"/>
        <v/>
      </c>
    </row>
    <row r="1405" spans="1:7" x14ac:dyDescent="0.2">
      <c r="A1405" s="48" t="str">
        <f t="shared" si="126"/>
        <v/>
      </c>
      <c r="B1405" s="49" t="str">
        <f t="shared" si="127"/>
        <v/>
      </c>
      <c r="C1405" s="50" t="str">
        <f>IF(A1405="","",IF(variable,IF(A1405&lt;MortgageCalculator!$L$6*periods_per_year,start_rate,IF(MortgageCalculator!$L$10&gt;=0,MIN(MortgageCalculator!$L$7,start_rate+MortgageCalculator!$L$10*ROUNDUP((A1405-MortgageCalculator!$L$6*periods_per_year)/MortgageCalculator!$L$9,0)),MAX(MortgageCalculator!$L$8,start_rate+MortgageCalculator!$L$10*ROUNDUP((A1405-MortgageCalculator!$L$6*periods_per_year)/MortgageCalculator!$L$9,0)))),start_rate))</f>
        <v/>
      </c>
      <c r="D1405" s="51" t="str">
        <f t="shared" si="128"/>
        <v/>
      </c>
      <c r="E1405" s="51" t="str">
        <f t="shared" si="129"/>
        <v/>
      </c>
      <c r="F1405" s="51" t="str">
        <f t="shared" si="130"/>
        <v/>
      </c>
      <c r="G1405" s="51" t="str">
        <f t="shared" si="131"/>
        <v/>
      </c>
    </row>
    <row r="1406" spans="1:7" x14ac:dyDescent="0.2">
      <c r="A1406" s="48" t="str">
        <f t="shared" si="126"/>
        <v/>
      </c>
      <c r="B1406" s="49" t="str">
        <f t="shared" si="127"/>
        <v/>
      </c>
      <c r="C1406" s="50" t="str">
        <f>IF(A1406="","",IF(variable,IF(A1406&lt;MortgageCalculator!$L$6*periods_per_year,start_rate,IF(MortgageCalculator!$L$10&gt;=0,MIN(MortgageCalculator!$L$7,start_rate+MortgageCalculator!$L$10*ROUNDUP((A1406-MortgageCalculator!$L$6*periods_per_year)/MortgageCalculator!$L$9,0)),MAX(MortgageCalculator!$L$8,start_rate+MortgageCalculator!$L$10*ROUNDUP((A1406-MortgageCalculator!$L$6*periods_per_year)/MortgageCalculator!$L$9,0)))),start_rate))</f>
        <v/>
      </c>
      <c r="D1406" s="51" t="str">
        <f t="shared" si="128"/>
        <v/>
      </c>
      <c r="E1406" s="51" t="str">
        <f t="shared" si="129"/>
        <v/>
      </c>
      <c r="F1406" s="51" t="str">
        <f t="shared" si="130"/>
        <v/>
      </c>
      <c r="G1406" s="51" t="str">
        <f t="shared" si="131"/>
        <v/>
      </c>
    </row>
    <row r="1407" spans="1:7" x14ac:dyDescent="0.2">
      <c r="A1407" s="48" t="str">
        <f t="shared" si="126"/>
        <v/>
      </c>
      <c r="B1407" s="49" t="str">
        <f t="shared" si="127"/>
        <v/>
      </c>
      <c r="C1407" s="50" t="str">
        <f>IF(A1407="","",IF(variable,IF(A1407&lt;MortgageCalculator!$L$6*periods_per_year,start_rate,IF(MortgageCalculator!$L$10&gt;=0,MIN(MortgageCalculator!$L$7,start_rate+MortgageCalculator!$L$10*ROUNDUP((A1407-MortgageCalculator!$L$6*periods_per_year)/MortgageCalculator!$L$9,0)),MAX(MortgageCalculator!$L$8,start_rate+MortgageCalculator!$L$10*ROUNDUP((A1407-MortgageCalculator!$L$6*periods_per_year)/MortgageCalculator!$L$9,0)))),start_rate))</f>
        <v/>
      </c>
      <c r="D1407" s="51" t="str">
        <f t="shared" si="128"/>
        <v/>
      </c>
      <c r="E1407" s="51" t="str">
        <f t="shared" si="129"/>
        <v/>
      </c>
      <c r="F1407" s="51" t="str">
        <f t="shared" si="130"/>
        <v/>
      </c>
      <c r="G1407" s="51" t="str">
        <f t="shared" si="131"/>
        <v/>
      </c>
    </row>
    <row r="1408" spans="1:7" x14ac:dyDescent="0.2">
      <c r="A1408" s="48" t="str">
        <f t="shared" si="126"/>
        <v/>
      </c>
      <c r="B1408" s="49" t="str">
        <f t="shared" si="127"/>
        <v/>
      </c>
      <c r="C1408" s="50" t="str">
        <f>IF(A1408="","",IF(variable,IF(A1408&lt;MortgageCalculator!$L$6*periods_per_year,start_rate,IF(MortgageCalculator!$L$10&gt;=0,MIN(MortgageCalculator!$L$7,start_rate+MortgageCalculator!$L$10*ROUNDUP((A1408-MortgageCalculator!$L$6*periods_per_year)/MortgageCalculator!$L$9,0)),MAX(MortgageCalculator!$L$8,start_rate+MortgageCalculator!$L$10*ROUNDUP((A1408-MortgageCalculator!$L$6*periods_per_year)/MortgageCalculator!$L$9,0)))),start_rate))</f>
        <v/>
      </c>
      <c r="D1408" s="51" t="str">
        <f t="shared" si="128"/>
        <v/>
      </c>
      <c r="E1408" s="51" t="str">
        <f t="shared" si="129"/>
        <v/>
      </c>
      <c r="F1408" s="51" t="str">
        <f t="shared" si="130"/>
        <v/>
      </c>
      <c r="G1408" s="51" t="str">
        <f t="shared" si="131"/>
        <v/>
      </c>
    </row>
    <row r="1409" spans="1:7" x14ac:dyDescent="0.2">
      <c r="A1409" s="48" t="str">
        <f t="shared" si="126"/>
        <v/>
      </c>
      <c r="B1409" s="49" t="str">
        <f t="shared" si="127"/>
        <v/>
      </c>
      <c r="C1409" s="50" t="str">
        <f>IF(A1409="","",IF(variable,IF(A1409&lt;MortgageCalculator!$L$6*periods_per_year,start_rate,IF(MortgageCalculator!$L$10&gt;=0,MIN(MortgageCalculator!$L$7,start_rate+MortgageCalculator!$L$10*ROUNDUP((A1409-MortgageCalculator!$L$6*periods_per_year)/MortgageCalculator!$L$9,0)),MAX(MortgageCalculator!$L$8,start_rate+MortgageCalculator!$L$10*ROUNDUP((A1409-MortgageCalculator!$L$6*periods_per_year)/MortgageCalculator!$L$9,0)))),start_rate))</f>
        <v/>
      </c>
      <c r="D1409" s="51" t="str">
        <f t="shared" si="128"/>
        <v/>
      </c>
      <c r="E1409" s="51" t="str">
        <f t="shared" si="129"/>
        <v/>
      </c>
      <c r="F1409" s="51" t="str">
        <f t="shared" si="130"/>
        <v/>
      </c>
      <c r="G1409" s="51" t="str">
        <f t="shared" si="131"/>
        <v/>
      </c>
    </row>
    <row r="1410" spans="1:7" x14ac:dyDescent="0.2">
      <c r="A1410" s="48" t="str">
        <f t="shared" si="126"/>
        <v/>
      </c>
      <c r="B1410" s="49" t="str">
        <f t="shared" si="127"/>
        <v/>
      </c>
      <c r="C1410" s="50" t="str">
        <f>IF(A1410="","",IF(variable,IF(A1410&lt;MortgageCalculator!$L$6*periods_per_year,start_rate,IF(MortgageCalculator!$L$10&gt;=0,MIN(MortgageCalculator!$L$7,start_rate+MortgageCalculator!$L$10*ROUNDUP((A1410-MortgageCalculator!$L$6*periods_per_year)/MortgageCalculator!$L$9,0)),MAX(MortgageCalculator!$L$8,start_rate+MortgageCalculator!$L$10*ROUNDUP((A1410-MortgageCalculator!$L$6*periods_per_year)/MortgageCalculator!$L$9,0)))),start_rate))</f>
        <v/>
      </c>
      <c r="D1410" s="51" t="str">
        <f t="shared" si="128"/>
        <v/>
      </c>
      <c r="E1410" s="51" t="str">
        <f t="shared" si="129"/>
        <v/>
      </c>
      <c r="F1410" s="51" t="str">
        <f t="shared" si="130"/>
        <v/>
      </c>
      <c r="G1410" s="51" t="str">
        <f t="shared" si="131"/>
        <v/>
      </c>
    </row>
    <row r="1411" spans="1:7" x14ac:dyDescent="0.2">
      <c r="A1411" s="48" t="str">
        <f t="shared" si="126"/>
        <v/>
      </c>
      <c r="B1411" s="49" t="str">
        <f t="shared" si="127"/>
        <v/>
      </c>
      <c r="C1411" s="50" t="str">
        <f>IF(A1411="","",IF(variable,IF(A1411&lt;MortgageCalculator!$L$6*periods_per_year,start_rate,IF(MortgageCalculator!$L$10&gt;=0,MIN(MortgageCalculator!$L$7,start_rate+MortgageCalculator!$L$10*ROUNDUP((A1411-MortgageCalculator!$L$6*periods_per_year)/MortgageCalculator!$L$9,0)),MAX(MortgageCalculator!$L$8,start_rate+MortgageCalculator!$L$10*ROUNDUP((A1411-MortgageCalculator!$L$6*periods_per_year)/MortgageCalculator!$L$9,0)))),start_rate))</f>
        <v/>
      </c>
      <c r="D1411" s="51" t="str">
        <f t="shared" si="128"/>
        <v/>
      </c>
      <c r="E1411" s="51" t="str">
        <f t="shared" si="129"/>
        <v/>
      </c>
      <c r="F1411" s="51" t="str">
        <f t="shared" si="130"/>
        <v/>
      </c>
      <c r="G1411" s="51" t="str">
        <f t="shared" si="131"/>
        <v/>
      </c>
    </row>
    <row r="1412" spans="1:7" x14ac:dyDescent="0.2">
      <c r="A1412" s="48" t="str">
        <f t="shared" ref="A1412:A1475" si="132">IF(G1411="","",IF(OR(A1411&gt;=nper,ROUND(G1411,2)&lt;=0),"",A1411+1))</f>
        <v/>
      </c>
      <c r="B1412" s="49" t="str">
        <f t="shared" ref="B1412:B1475" si="133">IF(A1412="","",IF(OR(periods_per_year=26,periods_per_year=52),IF(periods_per_year=26,IF(A1412=1,fpdate,B1411+14),IF(periods_per_year=52,IF(A1412=1,fpdate,B1411+7),"n/a")),IF(periods_per_year=24,DATE(YEAR(fpdate),MONTH(fpdate)+(A1412-1)/2+IF(AND(DAY(fpdate)&gt;=15,MOD(A1412,2)=0),1,0),IF(MOD(A1412,2)=0,IF(DAY(fpdate)&gt;=15,DAY(fpdate)-14,DAY(fpdate)+14),DAY(fpdate))),IF(DAY(DATE(YEAR(fpdate),MONTH(fpdate)+A1412-1,DAY(fpdate)))&lt;&gt;DAY(fpdate),DATE(YEAR(fpdate),MONTH(fpdate)+A1412,0),DATE(YEAR(fpdate),MONTH(fpdate)+A1412-1,DAY(fpdate))))))</f>
        <v/>
      </c>
      <c r="C1412" s="50" t="str">
        <f>IF(A1412="","",IF(variable,IF(A1412&lt;MortgageCalculator!$L$6*periods_per_year,start_rate,IF(MortgageCalculator!$L$10&gt;=0,MIN(MortgageCalculator!$L$7,start_rate+MortgageCalculator!$L$10*ROUNDUP((A1412-MortgageCalculator!$L$6*periods_per_year)/MortgageCalculator!$L$9,0)),MAX(MortgageCalculator!$L$8,start_rate+MortgageCalculator!$L$10*ROUNDUP((A1412-MortgageCalculator!$L$6*periods_per_year)/MortgageCalculator!$L$9,0)))),start_rate))</f>
        <v/>
      </c>
      <c r="D1412" s="51" t="str">
        <f t="shared" ref="D1412:D1475" si="134">IF(A1412="","",ROUND((((1+C1412/CP)^(CP/periods_per_year))-1)*G1411,2))</f>
        <v/>
      </c>
      <c r="E1412" s="51" t="str">
        <f t="shared" ref="E1412:E1475" si="135">IF(A1412="","",IF(A1412=nper,G1411+D1412,MIN(G1411+D1412,IF(C1412=C1411,E1411,ROUND(-PMT(((1+C1412/CP)^(CP/periods_per_year))-1,nper-A1412+1,G1411),2)))))</f>
        <v/>
      </c>
      <c r="F1412" s="51" t="str">
        <f t="shared" ref="F1412:F1475" si="136">IF(A1412="","",E1412-D1412)</f>
        <v/>
      </c>
      <c r="G1412" s="51" t="str">
        <f t="shared" ref="G1412:G1475" si="137">IF(A1412="","",G1411-F1412)</f>
        <v/>
      </c>
    </row>
    <row r="1413" spans="1:7" x14ac:dyDescent="0.2">
      <c r="A1413" s="48" t="str">
        <f t="shared" si="132"/>
        <v/>
      </c>
      <c r="B1413" s="49" t="str">
        <f t="shared" si="133"/>
        <v/>
      </c>
      <c r="C1413" s="50" t="str">
        <f>IF(A1413="","",IF(variable,IF(A1413&lt;MortgageCalculator!$L$6*periods_per_year,start_rate,IF(MortgageCalculator!$L$10&gt;=0,MIN(MortgageCalculator!$L$7,start_rate+MortgageCalculator!$L$10*ROUNDUP((A1413-MortgageCalculator!$L$6*periods_per_year)/MortgageCalculator!$L$9,0)),MAX(MortgageCalculator!$L$8,start_rate+MortgageCalculator!$L$10*ROUNDUP((A1413-MortgageCalculator!$L$6*periods_per_year)/MortgageCalculator!$L$9,0)))),start_rate))</f>
        <v/>
      </c>
      <c r="D1413" s="51" t="str">
        <f t="shared" si="134"/>
        <v/>
      </c>
      <c r="E1413" s="51" t="str">
        <f t="shared" si="135"/>
        <v/>
      </c>
      <c r="F1413" s="51" t="str">
        <f t="shared" si="136"/>
        <v/>
      </c>
      <c r="G1413" s="51" t="str">
        <f t="shared" si="137"/>
        <v/>
      </c>
    </row>
    <row r="1414" spans="1:7" x14ac:dyDescent="0.2">
      <c r="A1414" s="48" t="str">
        <f t="shared" si="132"/>
        <v/>
      </c>
      <c r="B1414" s="49" t="str">
        <f t="shared" si="133"/>
        <v/>
      </c>
      <c r="C1414" s="50" t="str">
        <f>IF(A1414="","",IF(variable,IF(A1414&lt;MortgageCalculator!$L$6*periods_per_year,start_rate,IF(MortgageCalculator!$L$10&gt;=0,MIN(MortgageCalculator!$L$7,start_rate+MortgageCalculator!$L$10*ROUNDUP((A1414-MortgageCalculator!$L$6*periods_per_year)/MortgageCalculator!$L$9,0)),MAX(MortgageCalculator!$L$8,start_rate+MortgageCalculator!$L$10*ROUNDUP((A1414-MortgageCalculator!$L$6*periods_per_year)/MortgageCalculator!$L$9,0)))),start_rate))</f>
        <v/>
      </c>
      <c r="D1414" s="51" t="str">
        <f t="shared" si="134"/>
        <v/>
      </c>
      <c r="E1414" s="51" t="str">
        <f t="shared" si="135"/>
        <v/>
      </c>
      <c r="F1414" s="51" t="str">
        <f t="shared" si="136"/>
        <v/>
      </c>
      <c r="G1414" s="51" t="str">
        <f t="shared" si="137"/>
        <v/>
      </c>
    </row>
    <row r="1415" spans="1:7" x14ac:dyDescent="0.2">
      <c r="A1415" s="48" t="str">
        <f t="shared" si="132"/>
        <v/>
      </c>
      <c r="B1415" s="49" t="str">
        <f t="shared" si="133"/>
        <v/>
      </c>
      <c r="C1415" s="50" t="str">
        <f>IF(A1415="","",IF(variable,IF(A1415&lt;MortgageCalculator!$L$6*periods_per_year,start_rate,IF(MortgageCalculator!$L$10&gt;=0,MIN(MortgageCalculator!$L$7,start_rate+MortgageCalculator!$L$10*ROUNDUP((A1415-MortgageCalculator!$L$6*periods_per_year)/MortgageCalculator!$L$9,0)),MAX(MortgageCalculator!$L$8,start_rate+MortgageCalculator!$L$10*ROUNDUP((A1415-MortgageCalculator!$L$6*periods_per_year)/MortgageCalculator!$L$9,0)))),start_rate))</f>
        <v/>
      </c>
      <c r="D1415" s="51" t="str">
        <f t="shared" si="134"/>
        <v/>
      </c>
      <c r="E1415" s="51" t="str">
        <f t="shared" si="135"/>
        <v/>
      </c>
      <c r="F1415" s="51" t="str">
        <f t="shared" si="136"/>
        <v/>
      </c>
      <c r="G1415" s="51" t="str">
        <f t="shared" si="137"/>
        <v/>
      </c>
    </row>
    <row r="1416" spans="1:7" x14ac:dyDescent="0.2">
      <c r="A1416" s="48" t="str">
        <f t="shared" si="132"/>
        <v/>
      </c>
      <c r="B1416" s="49" t="str">
        <f t="shared" si="133"/>
        <v/>
      </c>
      <c r="C1416" s="50" t="str">
        <f>IF(A1416="","",IF(variable,IF(A1416&lt;MortgageCalculator!$L$6*periods_per_year,start_rate,IF(MortgageCalculator!$L$10&gt;=0,MIN(MortgageCalculator!$L$7,start_rate+MortgageCalculator!$L$10*ROUNDUP((A1416-MortgageCalculator!$L$6*periods_per_year)/MortgageCalculator!$L$9,0)),MAX(MortgageCalculator!$L$8,start_rate+MortgageCalculator!$L$10*ROUNDUP((A1416-MortgageCalculator!$L$6*periods_per_year)/MortgageCalculator!$L$9,0)))),start_rate))</f>
        <v/>
      </c>
      <c r="D1416" s="51" t="str">
        <f t="shared" si="134"/>
        <v/>
      </c>
      <c r="E1416" s="51" t="str">
        <f t="shared" si="135"/>
        <v/>
      </c>
      <c r="F1416" s="51" t="str">
        <f t="shared" si="136"/>
        <v/>
      </c>
      <c r="G1416" s="51" t="str">
        <f t="shared" si="137"/>
        <v/>
      </c>
    </row>
    <row r="1417" spans="1:7" x14ac:dyDescent="0.2">
      <c r="A1417" s="48" t="str">
        <f t="shared" si="132"/>
        <v/>
      </c>
      <c r="B1417" s="49" t="str">
        <f t="shared" si="133"/>
        <v/>
      </c>
      <c r="C1417" s="50" t="str">
        <f>IF(A1417="","",IF(variable,IF(A1417&lt;MortgageCalculator!$L$6*periods_per_year,start_rate,IF(MortgageCalculator!$L$10&gt;=0,MIN(MortgageCalculator!$L$7,start_rate+MortgageCalculator!$L$10*ROUNDUP((A1417-MortgageCalculator!$L$6*periods_per_year)/MortgageCalculator!$L$9,0)),MAX(MortgageCalculator!$L$8,start_rate+MortgageCalculator!$L$10*ROUNDUP((A1417-MortgageCalculator!$L$6*periods_per_year)/MortgageCalculator!$L$9,0)))),start_rate))</f>
        <v/>
      </c>
      <c r="D1417" s="51" t="str">
        <f t="shared" si="134"/>
        <v/>
      </c>
      <c r="E1417" s="51" t="str">
        <f t="shared" si="135"/>
        <v/>
      </c>
      <c r="F1417" s="51" t="str">
        <f t="shared" si="136"/>
        <v/>
      </c>
      <c r="G1417" s="51" t="str">
        <f t="shared" si="137"/>
        <v/>
      </c>
    </row>
    <row r="1418" spans="1:7" x14ac:dyDescent="0.2">
      <c r="A1418" s="48" t="str">
        <f t="shared" si="132"/>
        <v/>
      </c>
      <c r="B1418" s="49" t="str">
        <f t="shared" si="133"/>
        <v/>
      </c>
      <c r="C1418" s="50" t="str">
        <f>IF(A1418="","",IF(variable,IF(A1418&lt;MortgageCalculator!$L$6*periods_per_year,start_rate,IF(MortgageCalculator!$L$10&gt;=0,MIN(MortgageCalculator!$L$7,start_rate+MortgageCalculator!$L$10*ROUNDUP((A1418-MortgageCalculator!$L$6*periods_per_year)/MortgageCalculator!$L$9,0)),MAX(MortgageCalculator!$L$8,start_rate+MortgageCalculator!$L$10*ROUNDUP((A1418-MortgageCalculator!$L$6*periods_per_year)/MortgageCalculator!$L$9,0)))),start_rate))</f>
        <v/>
      </c>
      <c r="D1418" s="51" t="str">
        <f t="shared" si="134"/>
        <v/>
      </c>
      <c r="E1418" s="51" t="str">
        <f t="shared" si="135"/>
        <v/>
      </c>
      <c r="F1418" s="51" t="str">
        <f t="shared" si="136"/>
        <v/>
      </c>
      <c r="G1418" s="51" t="str">
        <f t="shared" si="137"/>
        <v/>
      </c>
    </row>
    <row r="1419" spans="1:7" x14ac:dyDescent="0.2">
      <c r="A1419" s="48" t="str">
        <f t="shared" si="132"/>
        <v/>
      </c>
      <c r="B1419" s="49" t="str">
        <f t="shared" si="133"/>
        <v/>
      </c>
      <c r="C1419" s="50" t="str">
        <f>IF(A1419="","",IF(variable,IF(A1419&lt;MortgageCalculator!$L$6*periods_per_year,start_rate,IF(MortgageCalculator!$L$10&gt;=0,MIN(MortgageCalculator!$L$7,start_rate+MortgageCalculator!$L$10*ROUNDUP((A1419-MortgageCalculator!$L$6*periods_per_year)/MortgageCalculator!$L$9,0)),MAX(MortgageCalculator!$L$8,start_rate+MortgageCalculator!$L$10*ROUNDUP((A1419-MortgageCalculator!$L$6*periods_per_year)/MortgageCalculator!$L$9,0)))),start_rate))</f>
        <v/>
      </c>
      <c r="D1419" s="51" t="str">
        <f t="shared" si="134"/>
        <v/>
      </c>
      <c r="E1419" s="51" t="str">
        <f t="shared" si="135"/>
        <v/>
      </c>
      <c r="F1419" s="51" t="str">
        <f t="shared" si="136"/>
        <v/>
      </c>
      <c r="G1419" s="51" t="str">
        <f t="shared" si="137"/>
        <v/>
      </c>
    </row>
    <row r="1420" spans="1:7" x14ac:dyDescent="0.2">
      <c r="A1420" s="48" t="str">
        <f t="shared" si="132"/>
        <v/>
      </c>
      <c r="B1420" s="49" t="str">
        <f t="shared" si="133"/>
        <v/>
      </c>
      <c r="C1420" s="50" t="str">
        <f>IF(A1420="","",IF(variable,IF(A1420&lt;MortgageCalculator!$L$6*periods_per_year,start_rate,IF(MortgageCalculator!$L$10&gt;=0,MIN(MortgageCalculator!$L$7,start_rate+MortgageCalculator!$L$10*ROUNDUP((A1420-MortgageCalculator!$L$6*periods_per_year)/MortgageCalculator!$L$9,0)),MAX(MortgageCalculator!$L$8,start_rate+MortgageCalculator!$L$10*ROUNDUP((A1420-MortgageCalculator!$L$6*periods_per_year)/MortgageCalculator!$L$9,0)))),start_rate))</f>
        <v/>
      </c>
      <c r="D1420" s="51" t="str">
        <f t="shared" si="134"/>
        <v/>
      </c>
      <c r="E1420" s="51" t="str">
        <f t="shared" si="135"/>
        <v/>
      </c>
      <c r="F1420" s="51" t="str">
        <f t="shared" si="136"/>
        <v/>
      </c>
      <c r="G1420" s="51" t="str">
        <f t="shared" si="137"/>
        <v/>
      </c>
    </row>
    <row r="1421" spans="1:7" x14ac:dyDescent="0.2">
      <c r="A1421" s="48" t="str">
        <f t="shared" si="132"/>
        <v/>
      </c>
      <c r="B1421" s="49" t="str">
        <f t="shared" si="133"/>
        <v/>
      </c>
      <c r="C1421" s="50" t="str">
        <f>IF(A1421="","",IF(variable,IF(A1421&lt;MortgageCalculator!$L$6*periods_per_year,start_rate,IF(MortgageCalculator!$L$10&gt;=0,MIN(MortgageCalculator!$L$7,start_rate+MortgageCalculator!$L$10*ROUNDUP((A1421-MortgageCalculator!$L$6*periods_per_year)/MortgageCalculator!$L$9,0)),MAX(MortgageCalculator!$L$8,start_rate+MortgageCalculator!$L$10*ROUNDUP((A1421-MortgageCalculator!$L$6*periods_per_year)/MortgageCalculator!$L$9,0)))),start_rate))</f>
        <v/>
      </c>
      <c r="D1421" s="51" t="str">
        <f t="shared" si="134"/>
        <v/>
      </c>
      <c r="E1421" s="51" t="str">
        <f t="shared" si="135"/>
        <v/>
      </c>
      <c r="F1421" s="51" t="str">
        <f t="shared" si="136"/>
        <v/>
      </c>
      <c r="G1421" s="51" t="str">
        <f t="shared" si="137"/>
        <v/>
      </c>
    </row>
    <row r="1422" spans="1:7" x14ac:dyDescent="0.2">
      <c r="A1422" s="48" t="str">
        <f t="shared" si="132"/>
        <v/>
      </c>
      <c r="B1422" s="49" t="str">
        <f t="shared" si="133"/>
        <v/>
      </c>
      <c r="C1422" s="50" t="str">
        <f>IF(A1422="","",IF(variable,IF(A1422&lt;MortgageCalculator!$L$6*periods_per_year,start_rate,IF(MortgageCalculator!$L$10&gt;=0,MIN(MortgageCalculator!$L$7,start_rate+MortgageCalculator!$L$10*ROUNDUP((A1422-MortgageCalculator!$L$6*periods_per_year)/MortgageCalculator!$L$9,0)),MAX(MortgageCalculator!$L$8,start_rate+MortgageCalculator!$L$10*ROUNDUP((A1422-MortgageCalculator!$L$6*periods_per_year)/MortgageCalculator!$L$9,0)))),start_rate))</f>
        <v/>
      </c>
      <c r="D1422" s="51" t="str">
        <f t="shared" si="134"/>
        <v/>
      </c>
      <c r="E1422" s="51" t="str">
        <f t="shared" si="135"/>
        <v/>
      </c>
      <c r="F1422" s="51" t="str">
        <f t="shared" si="136"/>
        <v/>
      </c>
      <c r="G1422" s="51" t="str">
        <f t="shared" si="137"/>
        <v/>
      </c>
    </row>
    <row r="1423" spans="1:7" x14ac:dyDescent="0.2">
      <c r="A1423" s="48" t="str">
        <f t="shared" si="132"/>
        <v/>
      </c>
      <c r="B1423" s="49" t="str">
        <f t="shared" si="133"/>
        <v/>
      </c>
      <c r="C1423" s="50" t="str">
        <f>IF(A1423="","",IF(variable,IF(A1423&lt;MortgageCalculator!$L$6*periods_per_year,start_rate,IF(MortgageCalculator!$L$10&gt;=0,MIN(MortgageCalculator!$L$7,start_rate+MortgageCalculator!$L$10*ROUNDUP((A1423-MortgageCalculator!$L$6*periods_per_year)/MortgageCalculator!$L$9,0)),MAX(MortgageCalculator!$L$8,start_rate+MortgageCalculator!$L$10*ROUNDUP((A1423-MortgageCalculator!$L$6*periods_per_year)/MortgageCalculator!$L$9,0)))),start_rate))</f>
        <v/>
      </c>
      <c r="D1423" s="51" t="str">
        <f t="shared" si="134"/>
        <v/>
      </c>
      <c r="E1423" s="51" t="str">
        <f t="shared" si="135"/>
        <v/>
      </c>
      <c r="F1423" s="51" t="str">
        <f t="shared" si="136"/>
        <v/>
      </c>
      <c r="G1423" s="51" t="str">
        <f t="shared" si="137"/>
        <v/>
      </c>
    </row>
    <row r="1424" spans="1:7" x14ac:dyDescent="0.2">
      <c r="A1424" s="48" t="str">
        <f t="shared" si="132"/>
        <v/>
      </c>
      <c r="B1424" s="49" t="str">
        <f t="shared" si="133"/>
        <v/>
      </c>
      <c r="C1424" s="50" t="str">
        <f>IF(A1424="","",IF(variable,IF(A1424&lt;MortgageCalculator!$L$6*periods_per_year,start_rate,IF(MortgageCalculator!$L$10&gt;=0,MIN(MortgageCalculator!$L$7,start_rate+MortgageCalculator!$L$10*ROUNDUP((A1424-MortgageCalculator!$L$6*periods_per_year)/MortgageCalculator!$L$9,0)),MAX(MortgageCalculator!$L$8,start_rate+MortgageCalculator!$L$10*ROUNDUP((A1424-MortgageCalculator!$L$6*periods_per_year)/MortgageCalculator!$L$9,0)))),start_rate))</f>
        <v/>
      </c>
      <c r="D1424" s="51" t="str">
        <f t="shared" si="134"/>
        <v/>
      </c>
      <c r="E1424" s="51" t="str">
        <f t="shared" si="135"/>
        <v/>
      </c>
      <c r="F1424" s="51" t="str">
        <f t="shared" si="136"/>
        <v/>
      </c>
      <c r="G1424" s="51" t="str">
        <f t="shared" si="137"/>
        <v/>
      </c>
    </row>
    <row r="1425" spans="1:7" x14ac:dyDescent="0.2">
      <c r="A1425" s="48" t="str">
        <f t="shared" si="132"/>
        <v/>
      </c>
      <c r="B1425" s="49" t="str">
        <f t="shared" si="133"/>
        <v/>
      </c>
      <c r="C1425" s="50" t="str">
        <f>IF(A1425="","",IF(variable,IF(A1425&lt;MortgageCalculator!$L$6*periods_per_year,start_rate,IF(MortgageCalculator!$L$10&gt;=0,MIN(MortgageCalculator!$L$7,start_rate+MortgageCalculator!$L$10*ROUNDUP((A1425-MortgageCalculator!$L$6*periods_per_year)/MortgageCalculator!$L$9,0)),MAX(MortgageCalculator!$L$8,start_rate+MortgageCalculator!$L$10*ROUNDUP((A1425-MortgageCalculator!$L$6*periods_per_year)/MortgageCalculator!$L$9,0)))),start_rate))</f>
        <v/>
      </c>
      <c r="D1425" s="51" t="str">
        <f t="shared" si="134"/>
        <v/>
      </c>
      <c r="E1425" s="51" t="str">
        <f t="shared" si="135"/>
        <v/>
      </c>
      <c r="F1425" s="51" t="str">
        <f t="shared" si="136"/>
        <v/>
      </c>
      <c r="G1425" s="51" t="str">
        <f t="shared" si="137"/>
        <v/>
      </c>
    </row>
    <row r="1426" spans="1:7" x14ac:dyDescent="0.2">
      <c r="A1426" s="48" t="str">
        <f t="shared" si="132"/>
        <v/>
      </c>
      <c r="B1426" s="49" t="str">
        <f t="shared" si="133"/>
        <v/>
      </c>
      <c r="C1426" s="50" t="str">
        <f>IF(A1426="","",IF(variable,IF(A1426&lt;MortgageCalculator!$L$6*periods_per_year,start_rate,IF(MortgageCalculator!$L$10&gt;=0,MIN(MortgageCalculator!$L$7,start_rate+MortgageCalculator!$L$10*ROUNDUP((A1426-MortgageCalculator!$L$6*periods_per_year)/MortgageCalculator!$L$9,0)),MAX(MortgageCalculator!$L$8,start_rate+MortgageCalculator!$L$10*ROUNDUP((A1426-MortgageCalculator!$L$6*periods_per_year)/MortgageCalculator!$L$9,0)))),start_rate))</f>
        <v/>
      </c>
      <c r="D1426" s="51" t="str">
        <f t="shared" si="134"/>
        <v/>
      </c>
      <c r="E1426" s="51" t="str">
        <f t="shared" si="135"/>
        <v/>
      </c>
      <c r="F1426" s="51" t="str">
        <f t="shared" si="136"/>
        <v/>
      </c>
      <c r="G1426" s="51" t="str">
        <f t="shared" si="137"/>
        <v/>
      </c>
    </row>
    <row r="1427" spans="1:7" x14ac:dyDescent="0.2">
      <c r="A1427" s="48" t="str">
        <f t="shared" si="132"/>
        <v/>
      </c>
      <c r="B1427" s="49" t="str">
        <f t="shared" si="133"/>
        <v/>
      </c>
      <c r="C1427" s="50" t="str">
        <f>IF(A1427="","",IF(variable,IF(A1427&lt;MortgageCalculator!$L$6*periods_per_year,start_rate,IF(MortgageCalculator!$L$10&gt;=0,MIN(MortgageCalculator!$L$7,start_rate+MortgageCalculator!$L$10*ROUNDUP((A1427-MortgageCalculator!$L$6*periods_per_year)/MortgageCalculator!$L$9,0)),MAX(MortgageCalculator!$L$8,start_rate+MortgageCalculator!$L$10*ROUNDUP((A1427-MortgageCalculator!$L$6*periods_per_year)/MortgageCalculator!$L$9,0)))),start_rate))</f>
        <v/>
      </c>
      <c r="D1427" s="51" t="str">
        <f t="shared" si="134"/>
        <v/>
      </c>
      <c r="E1427" s="51" t="str">
        <f t="shared" si="135"/>
        <v/>
      </c>
      <c r="F1427" s="51" t="str">
        <f t="shared" si="136"/>
        <v/>
      </c>
      <c r="G1427" s="51" t="str">
        <f t="shared" si="137"/>
        <v/>
      </c>
    </row>
    <row r="1428" spans="1:7" x14ac:dyDescent="0.2">
      <c r="A1428" s="48" t="str">
        <f t="shared" si="132"/>
        <v/>
      </c>
      <c r="B1428" s="49" t="str">
        <f t="shared" si="133"/>
        <v/>
      </c>
      <c r="C1428" s="50" t="str">
        <f>IF(A1428="","",IF(variable,IF(A1428&lt;MortgageCalculator!$L$6*periods_per_year,start_rate,IF(MortgageCalculator!$L$10&gt;=0,MIN(MortgageCalculator!$L$7,start_rate+MortgageCalculator!$L$10*ROUNDUP((A1428-MortgageCalculator!$L$6*periods_per_year)/MortgageCalculator!$L$9,0)),MAX(MortgageCalculator!$L$8,start_rate+MortgageCalculator!$L$10*ROUNDUP((A1428-MortgageCalculator!$L$6*periods_per_year)/MortgageCalculator!$L$9,0)))),start_rate))</f>
        <v/>
      </c>
      <c r="D1428" s="51" t="str">
        <f t="shared" si="134"/>
        <v/>
      </c>
      <c r="E1428" s="51" t="str">
        <f t="shared" si="135"/>
        <v/>
      </c>
      <c r="F1428" s="51" t="str">
        <f t="shared" si="136"/>
        <v/>
      </c>
      <c r="G1428" s="51" t="str">
        <f t="shared" si="137"/>
        <v/>
      </c>
    </row>
    <row r="1429" spans="1:7" x14ac:dyDescent="0.2">
      <c r="A1429" s="48" t="str">
        <f t="shared" si="132"/>
        <v/>
      </c>
      <c r="B1429" s="49" t="str">
        <f t="shared" si="133"/>
        <v/>
      </c>
      <c r="C1429" s="50" t="str">
        <f>IF(A1429="","",IF(variable,IF(A1429&lt;MortgageCalculator!$L$6*periods_per_year,start_rate,IF(MortgageCalculator!$L$10&gt;=0,MIN(MortgageCalculator!$L$7,start_rate+MortgageCalculator!$L$10*ROUNDUP((A1429-MortgageCalculator!$L$6*periods_per_year)/MortgageCalculator!$L$9,0)),MAX(MortgageCalculator!$L$8,start_rate+MortgageCalculator!$L$10*ROUNDUP((A1429-MortgageCalculator!$L$6*periods_per_year)/MortgageCalculator!$L$9,0)))),start_rate))</f>
        <v/>
      </c>
      <c r="D1429" s="51" t="str">
        <f t="shared" si="134"/>
        <v/>
      </c>
      <c r="E1429" s="51" t="str">
        <f t="shared" si="135"/>
        <v/>
      </c>
      <c r="F1429" s="51" t="str">
        <f t="shared" si="136"/>
        <v/>
      </c>
      <c r="G1429" s="51" t="str">
        <f t="shared" si="137"/>
        <v/>
      </c>
    </row>
    <row r="1430" spans="1:7" x14ac:dyDescent="0.2">
      <c r="A1430" s="48" t="str">
        <f t="shared" si="132"/>
        <v/>
      </c>
      <c r="B1430" s="49" t="str">
        <f t="shared" si="133"/>
        <v/>
      </c>
      <c r="C1430" s="50" t="str">
        <f>IF(A1430="","",IF(variable,IF(A1430&lt;MortgageCalculator!$L$6*periods_per_year,start_rate,IF(MortgageCalculator!$L$10&gt;=0,MIN(MortgageCalculator!$L$7,start_rate+MortgageCalculator!$L$10*ROUNDUP((A1430-MortgageCalculator!$L$6*periods_per_year)/MortgageCalculator!$L$9,0)),MAX(MortgageCalculator!$L$8,start_rate+MortgageCalculator!$L$10*ROUNDUP((A1430-MortgageCalculator!$L$6*periods_per_year)/MortgageCalculator!$L$9,0)))),start_rate))</f>
        <v/>
      </c>
      <c r="D1430" s="51" t="str">
        <f t="shared" si="134"/>
        <v/>
      </c>
      <c r="E1430" s="51" t="str">
        <f t="shared" si="135"/>
        <v/>
      </c>
      <c r="F1430" s="51" t="str">
        <f t="shared" si="136"/>
        <v/>
      </c>
      <c r="G1430" s="51" t="str">
        <f t="shared" si="137"/>
        <v/>
      </c>
    </row>
    <row r="1431" spans="1:7" x14ac:dyDescent="0.2">
      <c r="A1431" s="48" t="str">
        <f t="shared" si="132"/>
        <v/>
      </c>
      <c r="B1431" s="49" t="str">
        <f t="shared" si="133"/>
        <v/>
      </c>
      <c r="C1431" s="50" t="str">
        <f>IF(A1431="","",IF(variable,IF(A1431&lt;MortgageCalculator!$L$6*periods_per_year,start_rate,IF(MortgageCalculator!$L$10&gt;=0,MIN(MortgageCalculator!$L$7,start_rate+MortgageCalculator!$L$10*ROUNDUP((A1431-MortgageCalculator!$L$6*periods_per_year)/MortgageCalculator!$L$9,0)),MAX(MortgageCalculator!$L$8,start_rate+MortgageCalculator!$L$10*ROUNDUP((A1431-MortgageCalculator!$L$6*periods_per_year)/MortgageCalculator!$L$9,0)))),start_rate))</f>
        <v/>
      </c>
      <c r="D1431" s="51" t="str">
        <f t="shared" si="134"/>
        <v/>
      </c>
      <c r="E1431" s="51" t="str">
        <f t="shared" si="135"/>
        <v/>
      </c>
      <c r="F1431" s="51" t="str">
        <f t="shared" si="136"/>
        <v/>
      </c>
      <c r="G1431" s="51" t="str">
        <f t="shared" si="137"/>
        <v/>
      </c>
    </row>
    <row r="1432" spans="1:7" x14ac:dyDescent="0.2">
      <c r="A1432" s="48" t="str">
        <f t="shared" si="132"/>
        <v/>
      </c>
      <c r="B1432" s="49" t="str">
        <f t="shared" si="133"/>
        <v/>
      </c>
      <c r="C1432" s="50" t="str">
        <f>IF(A1432="","",IF(variable,IF(A1432&lt;MortgageCalculator!$L$6*periods_per_year,start_rate,IF(MortgageCalculator!$L$10&gt;=0,MIN(MortgageCalculator!$L$7,start_rate+MortgageCalculator!$L$10*ROUNDUP((A1432-MortgageCalculator!$L$6*periods_per_year)/MortgageCalculator!$L$9,0)),MAX(MortgageCalculator!$L$8,start_rate+MortgageCalculator!$L$10*ROUNDUP((A1432-MortgageCalculator!$L$6*periods_per_year)/MortgageCalculator!$L$9,0)))),start_rate))</f>
        <v/>
      </c>
      <c r="D1432" s="51" t="str">
        <f t="shared" si="134"/>
        <v/>
      </c>
      <c r="E1432" s="51" t="str">
        <f t="shared" si="135"/>
        <v/>
      </c>
      <c r="F1432" s="51" t="str">
        <f t="shared" si="136"/>
        <v/>
      </c>
      <c r="G1432" s="51" t="str">
        <f t="shared" si="137"/>
        <v/>
      </c>
    </row>
    <row r="1433" spans="1:7" x14ac:dyDescent="0.2">
      <c r="A1433" s="48" t="str">
        <f t="shared" si="132"/>
        <v/>
      </c>
      <c r="B1433" s="49" t="str">
        <f t="shared" si="133"/>
        <v/>
      </c>
      <c r="C1433" s="50" t="str">
        <f>IF(A1433="","",IF(variable,IF(A1433&lt;MortgageCalculator!$L$6*periods_per_year,start_rate,IF(MortgageCalculator!$L$10&gt;=0,MIN(MortgageCalculator!$L$7,start_rate+MortgageCalculator!$L$10*ROUNDUP((A1433-MortgageCalculator!$L$6*periods_per_year)/MortgageCalculator!$L$9,0)),MAX(MortgageCalculator!$L$8,start_rate+MortgageCalculator!$L$10*ROUNDUP((A1433-MortgageCalculator!$L$6*periods_per_year)/MortgageCalculator!$L$9,0)))),start_rate))</f>
        <v/>
      </c>
      <c r="D1433" s="51" t="str">
        <f t="shared" si="134"/>
        <v/>
      </c>
      <c r="E1433" s="51" t="str">
        <f t="shared" si="135"/>
        <v/>
      </c>
      <c r="F1433" s="51" t="str">
        <f t="shared" si="136"/>
        <v/>
      </c>
      <c r="G1433" s="51" t="str">
        <f t="shared" si="137"/>
        <v/>
      </c>
    </row>
    <row r="1434" spans="1:7" x14ac:dyDescent="0.2">
      <c r="A1434" s="48" t="str">
        <f t="shared" si="132"/>
        <v/>
      </c>
      <c r="B1434" s="49" t="str">
        <f t="shared" si="133"/>
        <v/>
      </c>
      <c r="C1434" s="50" t="str">
        <f>IF(A1434="","",IF(variable,IF(A1434&lt;MortgageCalculator!$L$6*periods_per_year,start_rate,IF(MortgageCalculator!$L$10&gt;=0,MIN(MortgageCalculator!$L$7,start_rate+MortgageCalculator!$L$10*ROUNDUP((A1434-MortgageCalculator!$L$6*periods_per_year)/MortgageCalculator!$L$9,0)),MAX(MortgageCalculator!$L$8,start_rate+MortgageCalculator!$L$10*ROUNDUP((A1434-MortgageCalculator!$L$6*periods_per_year)/MortgageCalculator!$L$9,0)))),start_rate))</f>
        <v/>
      </c>
      <c r="D1434" s="51" t="str">
        <f t="shared" si="134"/>
        <v/>
      </c>
      <c r="E1434" s="51" t="str">
        <f t="shared" si="135"/>
        <v/>
      </c>
      <c r="F1434" s="51" t="str">
        <f t="shared" si="136"/>
        <v/>
      </c>
      <c r="G1434" s="51" t="str">
        <f t="shared" si="137"/>
        <v/>
      </c>
    </row>
    <row r="1435" spans="1:7" x14ac:dyDescent="0.2">
      <c r="A1435" s="48" t="str">
        <f t="shared" si="132"/>
        <v/>
      </c>
      <c r="B1435" s="49" t="str">
        <f t="shared" si="133"/>
        <v/>
      </c>
      <c r="C1435" s="50" t="str">
        <f>IF(A1435="","",IF(variable,IF(A1435&lt;MortgageCalculator!$L$6*periods_per_year,start_rate,IF(MortgageCalculator!$L$10&gt;=0,MIN(MortgageCalculator!$L$7,start_rate+MortgageCalculator!$L$10*ROUNDUP((A1435-MortgageCalculator!$L$6*periods_per_year)/MortgageCalculator!$L$9,0)),MAX(MortgageCalculator!$L$8,start_rate+MortgageCalculator!$L$10*ROUNDUP((A1435-MortgageCalculator!$L$6*periods_per_year)/MortgageCalculator!$L$9,0)))),start_rate))</f>
        <v/>
      </c>
      <c r="D1435" s="51" t="str">
        <f t="shared" si="134"/>
        <v/>
      </c>
      <c r="E1435" s="51" t="str">
        <f t="shared" si="135"/>
        <v/>
      </c>
      <c r="F1435" s="51" t="str">
        <f t="shared" si="136"/>
        <v/>
      </c>
      <c r="G1435" s="51" t="str">
        <f t="shared" si="137"/>
        <v/>
      </c>
    </row>
    <row r="1436" spans="1:7" x14ac:dyDescent="0.2">
      <c r="A1436" s="48" t="str">
        <f t="shared" si="132"/>
        <v/>
      </c>
      <c r="B1436" s="49" t="str">
        <f t="shared" si="133"/>
        <v/>
      </c>
      <c r="C1436" s="50" t="str">
        <f>IF(A1436="","",IF(variable,IF(A1436&lt;MortgageCalculator!$L$6*periods_per_year,start_rate,IF(MortgageCalculator!$L$10&gt;=0,MIN(MortgageCalculator!$L$7,start_rate+MortgageCalculator!$L$10*ROUNDUP((A1436-MortgageCalculator!$L$6*periods_per_year)/MortgageCalculator!$L$9,0)),MAX(MortgageCalculator!$L$8,start_rate+MortgageCalculator!$L$10*ROUNDUP((A1436-MortgageCalculator!$L$6*periods_per_year)/MortgageCalculator!$L$9,0)))),start_rate))</f>
        <v/>
      </c>
      <c r="D1436" s="51" t="str">
        <f t="shared" si="134"/>
        <v/>
      </c>
      <c r="E1436" s="51" t="str">
        <f t="shared" si="135"/>
        <v/>
      </c>
      <c r="F1436" s="51" t="str">
        <f t="shared" si="136"/>
        <v/>
      </c>
      <c r="G1436" s="51" t="str">
        <f t="shared" si="137"/>
        <v/>
      </c>
    </row>
    <row r="1437" spans="1:7" x14ac:dyDescent="0.2">
      <c r="A1437" s="48" t="str">
        <f t="shared" si="132"/>
        <v/>
      </c>
      <c r="B1437" s="49" t="str">
        <f t="shared" si="133"/>
        <v/>
      </c>
      <c r="C1437" s="50" t="str">
        <f>IF(A1437="","",IF(variable,IF(A1437&lt;MortgageCalculator!$L$6*periods_per_year,start_rate,IF(MortgageCalculator!$L$10&gt;=0,MIN(MortgageCalculator!$L$7,start_rate+MortgageCalculator!$L$10*ROUNDUP((A1437-MortgageCalculator!$L$6*periods_per_year)/MortgageCalculator!$L$9,0)),MAX(MortgageCalculator!$L$8,start_rate+MortgageCalculator!$L$10*ROUNDUP((A1437-MortgageCalculator!$L$6*periods_per_year)/MortgageCalculator!$L$9,0)))),start_rate))</f>
        <v/>
      </c>
      <c r="D1437" s="51" t="str">
        <f t="shared" si="134"/>
        <v/>
      </c>
      <c r="E1437" s="51" t="str">
        <f t="shared" si="135"/>
        <v/>
      </c>
      <c r="F1437" s="51" t="str">
        <f t="shared" si="136"/>
        <v/>
      </c>
      <c r="G1437" s="51" t="str">
        <f t="shared" si="137"/>
        <v/>
      </c>
    </row>
    <row r="1438" spans="1:7" x14ac:dyDescent="0.2">
      <c r="A1438" s="48" t="str">
        <f t="shared" si="132"/>
        <v/>
      </c>
      <c r="B1438" s="49" t="str">
        <f t="shared" si="133"/>
        <v/>
      </c>
      <c r="C1438" s="50" t="str">
        <f>IF(A1438="","",IF(variable,IF(A1438&lt;MortgageCalculator!$L$6*periods_per_year,start_rate,IF(MortgageCalculator!$L$10&gt;=0,MIN(MortgageCalculator!$L$7,start_rate+MortgageCalculator!$L$10*ROUNDUP((A1438-MortgageCalculator!$L$6*periods_per_year)/MortgageCalculator!$L$9,0)),MAX(MortgageCalculator!$L$8,start_rate+MortgageCalculator!$L$10*ROUNDUP((A1438-MortgageCalculator!$L$6*periods_per_year)/MortgageCalculator!$L$9,0)))),start_rate))</f>
        <v/>
      </c>
      <c r="D1438" s="51" t="str">
        <f t="shared" si="134"/>
        <v/>
      </c>
      <c r="E1438" s="51" t="str">
        <f t="shared" si="135"/>
        <v/>
      </c>
      <c r="F1438" s="51" t="str">
        <f t="shared" si="136"/>
        <v/>
      </c>
      <c r="G1438" s="51" t="str">
        <f t="shared" si="137"/>
        <v/>
      </c>
    </row>
    <row r="1439" spans="1:7" x14ac:dyDescent="0.2">
      <c r="A1439" s="48" t="str">
        <f t="shared" si="132"/>
        <v/>
      </c>
      <c r="B1439" s="49" t="str">
        <f t="shared" si="133"/>
        <v/>
      </c>
      <c r="C1439" s="50" t="str">
        <f>IF(A1439="","",IF(variable,IF(A1439&lt;MortgageCalculator!$L$6*periods_per_year,start_rate,IF(MortgageCalculator!$L$10&gt;=0,MIN(MortgageCalculator!$L$7,start_rate+MortgageCalculator!$L$10*ROUNDUP((A1439-MortgageCalculator!$L$6*periods_per_year)/MortgageCalculator!$L$9,0)),MAX(MortgageCalculator!$L$8,start_rate+MortgageCalculator!$L$10*ROUNDUP((A1439-MortgageCalculator!$L$6*periods_per_year)/MortgageCalculator!$L$9,0)))),start_rate))</f>
        <v/>
      </c>
      <c r="D1439" s="51" t="str">
        <f t="shared" si="134"/>
        <v/>
      </c>
      <c r="E1439" s="51" t="str">
        <f t="shared" si="135"/>
        <v/>
      </c>
      <c r="F1439" s="51" t="str">
        <f t="shared" si="136"/>
        <v/>
      </c>
      <c r="G1439" s="51" t="str">
        <f t="shared" si="137"/>
        <v/>
      </c>
    </row>
    <row r="1440" spans="1:7" x14ac:dyDescent="0.2">
      <c r="A1440" s="48" t="str">
        <f t="shared" si="132"/>
        <v/>
      </c>
      <c r="B1440" s="49" t="str">
        <f t="shared" si="133"/>
        <v/>
      </c>
      <c r="C1440" s="50" t="str">
        <f>IF(A1440="","",IF(variable,IF(A1440&lt;MortgageCalculator!$L$6*periods_per_year,start_rate,IF(MortgageCalculator!$L$10&gt;=0,MIN(MortgageCalculator!$L$7,start_rate+MortgageCalculator!$L$10*ROUNDUP((A1440-MortgageCalculator!$L$6*periods_per_year)/MortgageCalculator!$L$9,0)),MAX(MortgageCalculator!$L$8,start_rate+MortgageCalculator!$L$10*ROUNDUP((A1440-MortgageCalculator!$L$6*periods_per_year)/MortgageCalculator!$L$9,0)))),start_rate))</f>
        <v/>
      </c>
      <c r="D1440" s="51" t="str">
        <f t="shared" si="134"/>
        <v/>
      </c>
      <c r="E1440" s="51" t="str">
        <f t="shared" si="135"/>
        <v/>
      </c>
      <c r="F1440" s="51" t="str">
        <f t="shared" si="136"/>
        <v/>
      </c>
      <c r="G1440" s="51" t="str">
        <f t="shared" si="137"/>
        <v/>
      </c>
    </row>
    <row r="1441" spans="1:7" x14ac:dyDescent="0.2">
      <c r="A1441" s="48" t="str">
        <f t="shared" si="132"/>
        <v/>
      </c>
      <c r="B1441" s="49" t="str">
        <f t="shared" si="133"/>
        <v/>
      </c>
      <c r="C1441" s="50" t="str">
        <f>IF(A1441="","",IF(variable,IF(A1441&lt;MortgageCalculator!$L$6*periods_per_year,start_rate,IF(MortgageCalculator!$L$10&gt;=0,MIN(MortgageCalculator!$L$7,start_rate+MortgageCalculator!$L$10*ROUNDUP((A1441-MortgageCalculator!$L$6*periods_per_year)/MortgageCalculator!$L$9,0)),MAX(MortgageCalculator!$L$8,start_rate+MortgageCalculator!$L$10*ROUNDUP((A1441-MortgageCalculator!$L$6*periods_per_year)/MortgageCalculator!$L$9,0)))),start_rate))</f>
        <v/>
      </c>
      <c r="D1441" s="51" t="str">
        <f t="shared" si="134"/>
        <v/>
      </c>
      <c r="E1441" s="51" t="str">
        <f t="shared" si="135"/>
        <v/>
      </c>
      <c r="F1441" s="51" t="str">
        <f t="shared" si="136"/>
        <v/>
      </c>
      <c r="G1441" s="51" t="str">
        <f t="shared" si="137"/>
        <v/>
      </c>
    </row>
    <row r="1442" spans="1:7" x14ac:dyDescent="0.2">
      <c r="A1442" s="48" t="str">
        <f t="shared" si="132"/>
        <v/>
      </c>
      <c r="B1442" s="49" t="str">
        <f t="shared" si="133"/>
        <v/>
      </c>
      <c r="C1442" s="50" t="str">
        <f>IF(A1442="","",IF(variable,IF(A1442&lt;MortgageCalculator!$L$6*periods_per_year,start_rate,IF(MortgageCalculator!$L$10&gt;=0,MIN(MortgageCalculator!$L$7,start_rate+MortgageCalculator!$L$10*ROUNDUP((A1442-MortgageCalculator!$L$6*periods_per_year)/MortgageCalculator!$L$9,0)),MAX(MortgageCalculator!$L$8,start_rate+MortgageCalculator!$L$10*ROUNDUP((A1442-MortgageCalculator!$L$6*periods_per_year)/MortgageCalculator!$L$9,0)))),start_rate))</f>
        <v/>
      </c>
      <c r="D1442" s="51" t="str">
        <f t="shared" si="134"/>
        <v/>
      </c>
      <c r="E1442" s="51" t="str">
        <f t="shared" si="135"/>
        <v/>
      </c>
      <c r="F1442" s="51" t="str">
        <f t="shared" si="136"/>
        <v/>
      </c>
      <c r="G1442" s="51" t="str">
        <f t="shared" si="137"/>
        <v/>
      </c>
    </row>
    <row r="1443" spans="1:7" x14ac:dyDescent="0.2">
      <c r="A1443" s="48" t="str">
        <f t="shared" si="132"/>
        <v/>
      </c>
      <c r="B1443" s="49" t="str">
        <f t="shared" si="133"/>
        <v/>
      </c>
      <c r="C1443" s="50" t="str">
        <f>IF(A1443="","",IF(variable,IF(A1443&lt;MortgageCalculator!$L$6*periods_per_year,start_rate,IF(MortgageCalculator!$L$10&gt;=0,MIN(MortgageCalculator!$L$7,start_rate+MortgageCalculator!$L$10*ROUNDUP((A1443-MortgageCalculator!$L$6*periods_per_year)/MortgageCalculator!$L$9,0)),MAX(MortgageCalculator!$L$8,start_rate+MortgageCalculator!$L$10*ROUNDUP((A1443-MortgageCalculator!$L$6*periods_per_year)/MortgageCalculator!$L$9,0)))),start_rate))</f>
        <v/>
      </c>
      <c r="D1443" s="51" t="str">
        <f t="shared" si="134"/>
        <v/>
      </c>
      <c r="E1443" s="51" t="str">
        <f t="shared" si="135"/>
        <v/>
      </c>
      <c r="F1443" s="51" t="str">
        <f t="shared" si="136"/>
        <v/>
      </c>
      <c r="G1443" s="51" t="str">
        <f t="shared" si="137"/>
        <v/>
      </c>
    </row>
    <row r="1444" spans="1:7" x14ac:dyDescent="0.2">
      <c r="A1444" s="48" t="str">
        <f t="shared" si="132"/>
        <v/>
      </c>
      <c r="B1444" s="49" t="str">
        <f t="shared" si="133"/>
        <v/>
      </c>
      <c r="C1444" s="50" t="str">
        <f>IF(A1444="","",IF(variable,IF(A1444&lt;MortgageCalculator!$L$6*periods_per_year,start_rate,IF(MortgageCalculator!$L$10&gt;=0,MIN(MortgageCalculator!$L$7,start_rate+MortgageCalculator!$L$10*ROUNDUP((A1444-MortgageCalculator!$L$6*periods_per_year)/MortgageCalculator!$L$9,0)),MAX(MortgageCalculator!$L$8,start_rate+MortgageCalculator!$L$10*ROUNDUP((A1444-MortgageCalculator!$L$6*periods_per_year)/MortgageCalculator!$L$9,0)))),start_rate))</f>
        <v/>
      </c>
      <c r="D1444" s="51" t="str">
        <f t="shared" si="134"/>
        <v/>
      </c>
      <c r="E1444" s="51" t="str">
        <f t="shared" si="135"/>
        <v/>
      </c>
      <c r="F1444" s="51" t="str">
        <f t="shared" si="136"/>
        <v/>
      </c>
      <c r="G1444" s="51" t="str">
        <f t="shared" si="137"/>
        <v/>
      </c>
    </row>
    <row r="1445" spans="1:7" x14ac:dyDescent="0.2">
      <c r="A1445" s="48" t="str">
        <f t="shared" si="132"/>
        <v/>
      </c>
      <c r="B1445" s="49" t="str">
        <f t="shared" si="133"/>
        <v/>
      </c>
      <c r="C1445" s="50" t="str">
        <f>IF(A1445="","",IF(variable,IF(A1445&lt;MortgageCalculator!$L$6*periods_per_year,start_rate,IF(MortgageCalculator!$L$10&gt;=0,MIN(MortgageCalculator!$L$7,start_rate+MortgageCalculator!$L$10*ROUNDUP((A1445-MortgageCalculator!$L$6*periods_per_year)/MortgageCalculator!$L$9,0)),MAX(MortgageCalculator!$L$8,start_rate+MortgageCalculator!$L$10*ROUNDUP((A1445-MortgageCalculator!$L$6*periods_per_year)/MortgageCalculator!$L$9,0)))),start_rate))</f>
        <v/>
      </c>
      <c r="D1445" s="51" t="str">
        <f t="shared" si="134"/>
        <v/>
      </c>
      <c r="E1445" s="51" t="str">
        <f t="shared" si="135"/>
        <v/>
      </c>
      <c r="F1445" s="51" t="str">
        <f t="shared" si="136"/>
        <v/>
      </c>
      <c r="G1445" s="51" t="str">
        <f t="shared" si="137"/>
        <v/>
      </c>
    </row>
    <row r="1446" spans="1:7" x14ac:dyDescent="0.2">
      <c r="A1446" s="48" t="str">
        <f t="shared" si="132"/>
        <v/>
      </c>
      <c r="B1446" s="49" t="str">
        <f t="shared" si="133"/>
        <v/>
      </c>
      <c r="C1446" s="50" t="str">
        <f>IF(A1446="","",IF(variable,IF(A1446&lt;MortgageCalculator!$L$6*periods_per_year,start_rate,IF(MortgageCalculator!$L$10&gt;=0,MIN(MortgageCalculator!$L$7,start_rate+MortgageCalculator!$L$10*ROUNDUP((A1446-MortgageCalculator!$L$6*periods_per_year)/MortgageCalculator!$L$9,0)),MAX(MortgageCalculator!$L$8,start_rate+MortgageCalculator!$L$10*ROUNDUP((A1446-MortgageCalculator!$L$6*periods_per_year)/MortgageCalculator!$L$9,0)))),start_rate))</f>
        <v/>
      </c>
      <c r="D1446" s="51" t="str">
        <f t="shared" si="134"/>
        <v/>
      </c>
      <c r="E1446" s="51" t="str">
        <f t="shared" si="135"/>
        <v/>
      </c>
      <c r="F1446" s="51" t="str">
        <f t="shared" si="136"/>
        <v/>
      </c>
      <c r="G1446" s="51" t="str">
        <f t="shared" si="137"/>
        <v/>
      </c>
    </row>
    <row r="1447" spans="1:7" x14ac:dyDescent="0.2">
      <c r="A1447" s="48" t="str">
        <f t="shared" si="132"/>
        <v/>
      </c>
      <c r="B1447" s="49" t="str">
        <f t="shared" si="133"/>
        <v/>
      </c>
      <c r="C1447" s="50" t="str">
        <f>IF(A1447="","",IF(variable,IF(A1447&lt;MortgageCalculator!$L$6*periods_per_year,start_rate,IF(MortgageCalculator!$L$10&gt;=0,MIN(MortgageCalculator!$L$7,start_rate+MortgageCalculator!$L$10*ROUNDUP((A1447-MortgageCalculator!$L$6*periods_per_year)/MortgageCalculator!$L$9,0)),MAX(MortgageCalculator!$L$8,start_rate+MortgageCalculator!$L$10*ROUNDUP((A1447-MortgageCalculator!$L$6*periods_per_year)/MortgageCalculator!$L$9,0)))),start_rate))</f>
        <v/>
      </c>
      <c r="D1447" s="51" t="str">
        <f t="shared" si="134"/>
        <v/>
      </c>
      <c r="E1447" s="51" t="str">
        <f t="shared" si="135"/>
        <v/>
      </c>
      <c r="F1447" s="51" t="str">
        <f t="shared" si="136"/>
        <v/>
      </c>
      <c r="G1447" s="51" t="str">
        <f t="shared" si="137"/>
        <v/>
      </c>
    </row>
    <row r="1448" spans="1:7" x14ac:dyDescent="0.2">
      <c r="A1448" s="48" t="str">
        <f t="shared" si="132"/>
        <v/>
      </c>
      <c r="B1448" s="49" t="str">
        <f t="shared" si="133"/>
        <v/>
      </c>
      <c r="C1448" s="50" t="str">
        <f>IF(A1448="","",IF(variable,IF(A1448&lt;MortgageCalculator!$L$6*periods_per_year,start_rate,IF(MortgageCalculator!$L$10&gt;=0,MIN(MortgageCalculator!$L$7,start_rate+MortgageCalculator!$L$10*ROUNDUP((A1448-MortgageCalculator!$L$6*periods_per_year)/MortgageCalculator!$L$9,0)),MAX(MortgageCalculator!$L$8,start_rate+MortgageCalculator!$L$10*ROUNDUP((A1448-MortgageCalculator!$L$6*periods_per_year)/MortgageCalculator!$L$9,0)))),start_rate))</f>
        <v/>
      </c>
      <c r="D1448" s="51" t="str">
        <f t="shared" si="134"/>
        <v/>
      </c>
      <c r="E1448" s="51" t="str">
        <f t="shared" si="135"/>
        <v/>
      </c>
      <c r="F1448" s="51" t="str">
        <f t="shared" si="136"/>
        <v/>
      </c>
      <c r="G1448" s="51" t="str">
        <f t="shared" si="137"/>
        <v/>
      </c>
    </row>
    <row r="1449" spans="1:7" x14ac:dyDescent="0.2">
      <c r="A1449" s="48" t="str">
        <f t="shared" si="132"/>
        <v/>
      </c>
      <c r="B1449" s="49" t="str">
        <f t="shared" si="133"/>
        <v/>
      </c>
      <c r="C1449" s="50" t="str">
        <f>IF(A1449="","",IF(variable,IF(A1449&lt;MortgageCalculator!$L$6*periods_per_year,start_rate,IF(MortgageCalculator!$L$10&gt;=0,MIN(MortgageCalculator!$L$7,start_rate+MortgageCalculator!$L$10*ROUNDUP((A1449-MortgageCalculator!$L$6*periods_per_year)/MortgageCalculator!$L$9,0)),MAX(MortgageCalculator!$L$8,start_rate+MortgageCalculator!$L$10*ROUNDUP((A1449-MortgageCalculator!$L$6*periods_per_year)/MortgageCalculator!$L$9,0)))),start_rate))</f>
        <v/>
      </c>
      <c r="D1449" s="51" t="str">
        <f t="shared" si="134"/>
        <v/>
      </c>
      <c r="E1449" s="51" t="str">
        <f t="shared" si="135"/>
        <v/>
      </c>
      <c r="F1449" s="51" t="str">
        <f t="shared" si="136"/>
        <v/>
      </c>
      <c r="G1449" s="51" t="str">
        <f t="shared" si="137"/>
        <v/>
      </c>
    </row>
    <row r="1450" spans="1:7" x14ac:dyDescent="0.2">
      <c r="A1450" s="48" t="str">
        <f t="shared" si="132"/>
        <v/>
      </c>
      <c r="B1450" s="49" t="str">
        <f t="shared" si="133"/>
        <v/>
      </c>
      <c r="C1450" s="50" t="str">
        <f>IF(A1450="","",IF(variable,IF(A1450&lt;MortgageCalculator!$L$6*periods_per_year,start_rate,IF(MortgageCalculator!$L$10&gt;=0,MIN(MortgageCalculator!$L$7,start_rate+MortgageCalculator!$L$10*ROUNDUP((A1450-MortgageCalculator!$L$6*periods_per_year)/MortgageCalculator!$L$9,0)),MAX(MortgageCalculator!$L$8,start_rate+MortgageCalculator!$L$10*ROUNDUP((A1450-MortgageCalculator!$L$6*periods_per_year)/MortgageCalculator!$L$9,0)))),start_rate))</f>
        <v/>
      </c>
      <c r="D1450" s="51" t="str">
        <f t="shared" si="134"/>
        <v/>
      </c>
      <c r="E1450" s="51" t="str">
        <f t="shared" si="135"/>
        <v/>
      </c>
      <c r="F1450" s="51" t="str">
        <f t="shared" si="136"/>
        <v/>
      </c>
      <c r="G1450" s="51" t="str">
        <f t="shared" si="137"/>
        <v/>
      </c>
    </row>
    <row r="1451" spans="1:7" x14ac:dyDescent="0.2">
      <c r="A1451" s="48" t="str">
        <f t="shared" si="132"/>
        <v/>
      </c>
      <c r="B1451" s="49" t="str">
        <f t="shared" si="133"/>
        <v/>
      </c>
      <c r="C1451" s="50" t="str">
        <f>IF(A1451="","",IF(variable,IF(A1451&lt;MortgageCalculator!$L$6*periods_per_year,start_rate,IF(MortgageCalculator!$L$10&gt;=0,MIN(MortgageCalculator!$L$7,start_rate+MortgageCalculator!$L$10*ROUNDUP((A1451-MortgageCalculator!$L$6*periods_per_year)/MortgageCalculator!$L$9,0)),MAX(MortgageCalculator!$L$8,start_rate+MortgageCalculator!$L$10*ROUNDUP((A1451-MortgageCalculator!$L$6*periods_per_year)/MortgageCalculator!$L$9,0)))),start_rate))</f>
        <v/>
      </c>
      <c r="D1451" s="51" t="str">
        <f t="shared" si="134"/>
        <v/>
      </c>
      <c r="E1451" s="51" t="str">
        <f t="shared" si="135"/>
        <v/>
      </c>
      <c r="F1451" s="51" t="str">
        <f t="shared" si="136"/>
        <v/>
      </c>
      <c r="G1451" s="51" t="str">
        <f t="shared" si="137"/>
        <v/>
      </c>
    </row>
    <row r="1452" spans="1:7" x14ac:dyDescent="0.2">
      <c r="A1452" s="48" t="str">
        <f t="shared" si="132"/>
        <v/>
      </c>
      <c r="B1452" s="49" t="str">
        <f t="shared" si="133"/>
        <v/>
      </c>
      <c r="C1452" s="50" t="str">
        <f>IF(A1452="","",IF(variable,IF(A1452&lt;MortgageCalculator!$L$6*periods_per_year,start_rate,IF(MortgageCalculator!$L$10&gt;=0,MIN(MortgageCalculator!$L$7,start_rate+MortgageCalculator!$L$10*ROUNDUP((A1452-MortgageCalculator!$L$6*periods_per_year)/MortgageCalculator!$L$9,0)),MAX(MortgageCalculator!$L$8,start_rate+MortgageCalculator!$L$10*ROUNDUP((A1452-MortgageCalculator!$L$6*periods_per_year)/MortgageCalculator!$L$9,0)))),start_rate))</f>
        <v/>
      </c>
      <c r="D1452" s="51" t="str">
        <f t="shared" si="134"/>
        <v/>
      </c>
      <c r="E1452" s="51" t="str">
        <f t="shared" si="135"/>
        <v/>
      </c>
      <c r="F1452" s="51" t="str">
        <f t="shared" si="136"/>
        <v/>
      </c>
      <c r="G1452" s="51" t="str">
        <f t="shared" si="137"/>
        <v/>
      </c>
    </row>
    <row r="1453" spans="1:7" x14ac:dyDescent="0.2">
      <c r="A1453" s="48" t="str">
        <f t="shared" si="132"/>
        <v/>
      </c>
      <c r="B1453" s="49" t="str">
        <f t="shared" si="133"/>
        <v/>
      </c>
      <c r="C1453" s="50" t="str">
        <f>IF(A1453="","",IF(variable,IF(A1453&lt;MortgageCalculator!$L$6*periods_per_year,start_rate,IF(MortgageCalculator!$L$10&gt;=0,MIN(MortgageCalculator!$L$7,start_rate+MortgageCalculator!$L$10*ROUNDUP((A1453-MortgageCalculator!$L$6*periods_per_year)/MortgageCalculator!$L$9,0)),MAX(MortgageCalculator!$L$8,start_rate+MortgageCalculator!$L$10*ROUNDUP((A1453-MortgageCalculator!$L$6*periods_per_year)/MortgageCalculator!$L$9,0)))),start_rate))</f>
        <v/>
      </c>
      <c r="D1453" s="51" t="str">
        <f t="shared" si="134"/>
        <v/>
      </c>
      <c r="E1453" s="51" t="str">
        <f t="shared" si="135"/>
        <v/>
      </c>
      <c r="F1453" s="51" t="str">
        <f t="shared" si="136"/>
        <v/>
      </c>
      <c r="G1453" s="51" t="str">
        <f t="shared" si="137"/>
        <v/>
      </c>
    </row>
    <row r="1454" spans="1:7" x14ac:dyDescent="0.2">
      <c r="A1454" s="48" t="str">
        <f t="shared" si="132"/>
        <v/>
      </c>
      <c r="B1454" s="49" t="str">
        <f t="shared" si="133"/>
        <v/>
      </c>
      <c r="C1454" s="50" t="str">
        <f>IF(A1454="","",IF(variable,IF(A1454&lt;MortgageCalculator!$L$6*periods_per_year,start_rate,IF(MortgageCalculator!$L$10&gt;=0,MIN(MortgageCalculator!$L$7,start_rate+MortgageCalculator!$L$10*ROUNDUP((A1454-MortgageCalculator!$L$6*periods_per_year)/MortgageCalculator!$L$9,0)),MAX(MortgageCalculator!$L$8,start_rate+MortgageCalculator!$L$10*ROUNDUP((A1454-MortgageCalculator!$L$6*periods_per_year)/MortgageCalculator!$L$9,0)))),start_rate))</f>
        <v/>
      </c>
      <c r="D1454" s="51" t="str">
        <f t="shared" si="134"/>
        <v/>
      </c>
      <c r="E1454" s="51" t="str">
        <f t="shared" si="135"/>
        <v/>
      </c>
      <c r="F1454" s="51" t="str">
        <f t="shared" si="136"/>
        <v/>
      </c>
      <c r="G1454" s="51" t="str">
        <f t="shared" si="137"/>
        <v/>
      </c>
    </row>
    <row r="1455" spans="1:7" x14ac:dyDescent="0.2">
      <c r="A1455" s="48" t="str">
        <f t="shared" si="132"/>
        <v/>
      </c>
      <c r="B1455" s="49" t="str">
        <f t="shared" si="133"/>
        <v/>
      </c>
      <c r="C1455" s="50" t="str">
        <f>IF(A1455="","",IF(variable,IF(A1455&lt;MortgageCalculator!$L$6*periods_per_year,start_rate,IF(MortgageCalculator!$L$10&gt;=0,MIN(MortgageCalculator!$L$7,start_rate+MortgageCalculator!$L$10*ROUNDUP((A1455-MortgageCalculator!$L$6*periods_per_year)/MortgageCalculator!$L$9,0)),MAX(MortgageCalculator!$L$8,start_rate+MortgageCalculator!$L$10*ROUNDUP((A1455-MortgageCalculator!$L$6*periods_per_year)/MortgageCalculator!$L$9,0)))),start_rate))</f>
        <v/>
      </c>
      <c r="D1455" s="51" t="str">
        <f t="shared" si="134"/>
        <v/>
      </c>
      <c r="E1455" s="51" t="str">
        <f t="shared" si="135"/>
        <v/>
      </c>
      <c r="F1455" s="51" t="str">
        <f t="shared" si="136"/>
        <v/>
      </c>
      <c r="G1455" s="51" t="str">
        <f t="shared" si="137"/>
        <v/>
      </c>
    </row>
    <row r="1456" spans="1:7" x14ac:dyDescent="0.2">
      <c r="A1456" s="48" t="str">
        <f t="shared" si="132"/>
        <v/>
      </c>
      <c r="B1456" s="49" t="str">
        <f t="shared" si="133"/>
        <v/>
      </c>
      <c r="C1456" s="50" t="str">
        <f>IF(A1456="","",IF(variable,IF(A1456&lt;MortgageCalculator!$L$6*periods_per_year,start_rate,IF(MortgageCalculator!$L$10&gt;=0,MIN(MortgageCalculator!$L$7,start_rate+MortgageCalculator!$L$10*ROUNDUP((A1456-MortgageCalculator!$L$6*periods_per_year)/MortgageCalculator!$L$9,0)),MAX(MortgageCalculator!$L$8,start_rate+MortgageCalculator!$L$10*ROUNDUP((A1456-MortgageCalculator!$L$6*periods_per_year)/MortgageCalculator!$L$9,0)))),start_rate))</f>
        <v/>
      </c>
      <c r="D1456" s="51" t="str">
        <f t="shared" si="134"/>
        <v/>
      </c>
      <c r="E1456" s="51" t="str">
        <f t="shared" si="135"/>
        <v/>
      </c>
      <c r="F1456" s="51" t="str">
        <f t="shared" si="136"/>
        <v/>
      </c>
      <c r="G1456" s="51" t="str">
        <f t="shared" si="137"/>
        <v/>
      </c>
    </row>
    <row r="1457" spans="1:7" x14ac:dyDescent="0.2">
      <c r="A1457" s="48" t="str">
        <f t="shared" si="132"/>
        <v/>
      </c>
      <c r="B1457" s="49" t="str">
        <f t="shared" si="133"/>
        <v/>
      </c>
      <c r="C1457" s="50" t="str">
        <f>IF(A1457="","",IF(variable,IF(A1457&lt;MortgageCalculator!$L$6*periods_per_year,start_rate,IF(MortgageCalculator!$L$10&gt;=0,MIN(MortgageCalculator!$L$7,start_rate+MortgageCalculator!$L$10*ROUNDUP((A1457-MortgageCalculator!$L$6*periods_per_year)/MortgageCalculator!$L$9,0)),MAX(MortgageCalculator!$L$8,start_rate+MortgageCalculator!$L$10*ROUNDUP((A1457-MortgageCalculator!$L$6*periods_per_year)/MortgageCalculator!$L$9,0)))),start_rate))</f>
        <v/>
      </c>
      <c r="D1457" s="51" t="str">
        <f t="shared" si="134"/>
        <v/>
      </c>
      <c r="E1457" s="51" t="str">
        <f t="shared" si="135"/>
        <v/>
      </c>
      <c r="F1457" s="51" t="str">
        <f t="shared" si="136"/>
        <v/>
      </c>
      <c r="G1457" s="51" t="str">
        <f t="shared" si="137"/>
        <v/>
      </c>
    </row>
    <row r="1458" spans="1:7" x14ac:dyDescent="0.2">
      <c r="A1458" s="48" t="str">
        <f t="shared" si="132"/>
        <v/>
      </c>
      <c r="B1458" s="49" t="str">
        <f t="shared" si="133"/>
        <v/>
      </c>
      <c r="C1458" s="50" t="str">
        <f>IF(A1458="","",IF(variable,IF(A1458&lt;MortgageCalculator!$L$6*periods_per_year,start_rate,IF(MortgageCalculator!$L$10&gt;=0,MIN(MortgageCalculator!$L$7,start_rate+MortgageCalculator!$L$10*ROUNDUP((A1458-MortgageCalculator!$L$6*periods_per_year)/MortgageCalculator!$L$9,0)),MAX(MortgageCalculator!$L$8,start_rate+MortgageCalculator!$L$10*ROUNDUP((A1458-MortgageCalculator!$L$6*periods_per_year)/MortgageCalculator!$L$9,0)))),start_rate))</f>
        <v/>
      </c>
      <c r="D1458" s="51" t="str">
        <f t="shared" si="134"/>
        <v/>
      </c>
      <c r="E1458" s="51" t="str">
        <f t="shared" si="135"/>
        <v/>
      </c>
      <c r="F1458" s="51" t="str">
        <f t="shared" si="136"/>
        <v/>
      </c>
      <c r="G1458" s="51" t="str">
        <f t="shared" si="137"/>
        <v/>
      </c>
    </row>
    <row r="1459" spans="1:7" x14ac:dyDescent="0.2">
      <c r="A1459" s="48" t="str">
        <f t="shared" si="132"/>
        <v/>
      </c>
      <c r="B1459" s="49" t="str">
        <f t="shared" si="133"/>
        <v/>
      </c>
      <c r="C1459" s="50" t="str">
        <f>IF(A1459="","",IF(variable,IF(A1459&lt;MortgageCalculator!$L$6*periods_per_year,start_rate,IF(MortgageCalculator!$L$10&gt;=0,MIN(MortgageCalculator!$L$7,start_rate+MortgageCalculator!$L$10*ROUNDUP((A1459-MortgageCalculator!$L$6*periods_per_year)/MortgageCalculator!$L$9,0)),MAX(MortgageCalculator!$L$8,start_rate+MortgageCalculator!$L$10*ROUNDUP((A1459-MortgageCalculator!$L$6*periods_per_year)/MortgageCalculator!$L$9,0)))),start_rate))</f>
        <v/>
      </c>
      <c r="D1459" s="51" t="str">
        <f t="shared" si="134"/>
        <v/>
      </c>
      <c r="E1459" s="51" t="str">
        <f t="shared" si="135"/>
        <v/>
      </c>
      <c r="F1459" s="51" t="str">
        <f t="shared" si="136"/>
        <v/>
      </c>
      <c r="G1459" s="51" t="str">
        <f t="shared" si="137"/>
        <v/>
      </c>
    </row>
    <row r="1460" spans="1:7" x14ac:dyDescent="0.2">
      <c r="A1460" s="48" t="str">
        <f t="shared" si="132"/>
        <v/>
      </c>
      <c r="B1460" s="49" t="str">
        <f t="shared" si="133"/>
        <v/>
      </c>
      <c r="C1460" s="50" t="str">
        <f>IF(A1460="","",IF(variable,IF(A1460&lt;MortgageCalculator!$L$6*periods_per_year,start_rate,IF(MortgageCalculator!$L$10&gt;=0,MIN(MortgageCalculator!$L$7,start_rate+MortgageCalculator!$L$10*ROUNDUP((A1460-MortgageCalculator!$L$6*periods_per_year)/MortgageCalculator!$L$9,0)),MAX(MortgageCalculator!$L$8,start_rate+MortgageCalculator!$L$10*ROUNDUP((A1460-MortgageCalculator!$L$6*periods_per_year)/MortgageCalculator!$L$9,0)))),start_rate))</f>
        <v/>
      </c>
      <c r="D1460" s="51" t="str">
        <f t="shared" si="134"/>
        <v/>
      </c>
      <c r="E1460" s="51" t="str">
        <f t="shared" si="135"/>
        <v/>
      </c>
      <c r="F1460" s="51" t="str">
        <f t="shared" si="136"/>
        <v/>
      </c>
      <c r="G1460" s="51" t="str">
        <f t="shared" si="137"/>
        <v/>
      </c>
    </row>
    <row r="1461" spans="1:7" x14ac:dyDescent="0.2">
      <c r="A1461" s="48" t="str">
        <f t="shared" si="132"/>
        <v/>
      </c>
      <c r="B1461" s="49" t="str">
        <f t="shared" si="133"/>
        <v/>
      </c>
      <c r="C1461" s="50" t="str">
        <f>IF(A1461="","",IF(variable,IF(A1461&lt;MortgageCalculator!$L$6*periods_per_year,start_rate,IF(MortgageCalculator!$L$10&gt;=0,MIN(MortgageCalculator!$L$7,start_rate+MortgageCalculator!$L$10*ROUNDUP((A1461-MortgageCalculator!$L$6*periods_per_year)/MortgageCalculator!$L$9,0)),MAX(MortgageCalculator!$L$8,start_rate+MortgageCalculator!$L$10*ROUNDUP((A1461-MortgageCalculator!$L$6*periods_per_year)/MortgageCalculator!$L$9,0)))),start_rate))</f>
        <v/>
      </c>
      <c r="D1461" s="51" t="str">
        <f t="shared" si="134"/>
        <v/>
      </c>
      <c r="E1461" s="51" t="str">
        <f t="shared" si="135"/>
        <v/>
      </c>
      <c r="F1461" s="51" t="str">
        <f t="shared" si="136"/>
        <v/>
      </c>
      <c r="G1461" s="51" t="str">
        <f t="shared" si="137"/>
        <v/>
      </c>
    </row>
    <row r="1462" spans="1:7" x14ac:dyDescent="0.2">
      <c r="A1462" s="48" t="str">
        <f t="shared" si="132"/>
        <v/>
      </c>
      <c r="B1462" s="49" t="str">
        <f t="shared" si="133"/>
        <v/>
      </c>
      <c r="C1462" s="50" t="str">
        <f>IF(A1462="","",IF(variable,IF(A1462&lt;MortgageCalculator!$L$6*periods_per_year,start_rate,IF(MortgageCalculator!$L$10&gt;=0,MIN(MortgageCalculator!$L$7,start_rate+MortgageCalculator!$L$10*ROUNDUP((A1462-MortgageCalculator!$L$6*periods_per_year)/MortgageCalculator!$L$9,0)),MAX(MortgageCalculator!$L$8,start_rate+MortgageCalculator!$L$10*ROUNDUP((A1462-MortgageCalculator!$L$6*periods_per_year)/MortgageCalculator!$L$9,0)))),start_rate))</f>
        <v/>
      </c>
      <c r="D1462" s="51" t="str">
        <f t="shared" si="134"/>
        <v/>
      </c>
      <c r="E1462" s="51" t="str">
        <f t="shared" si="135"/>
        <v/>
      </c>
      <c r="F1462" s="51" t="str">
        <f t="shared" si="136"/>
        <v/>
      </c>
      <c r="G1462" s="51" t="str">
        <f t="shared" si="137"/>
        <v/>
      </c>
    </row>
    <row r="1463" spans="1:7" x14ac:dyDescent="0.2">
      <c r="A1463" s="48" t="str">
        <f t="shared" si="132"/>
        <v/>
      </c>
      <c r="B1463" s="49" t="str">
        <f t="shared" si="133"/>
        <v/>
      </c>
      <c r="C1463" s="50" t="str">
        <f>IF(A1463="","",IF(variable,IF(A1463&lt;MortgageCalculator!$L$6*periods_per_year,start_rate,IF(MortgageCalculator!$L$10&gt;=0,MIN(MortgageCalculator!$L$7,start_rate+MortgageCalculator!$L$10*ROUNDUP((A1463-MortgageCalculator!$L$6*periods_per_year)/MortgageCalculator!$L$9,0)),MAX(MortgageCalculator!$L$8,start_rate+MortgageCalculator!$L$10*ROUNDUP((A1463-MortgageCalculator!$L$6*periods_per_year)/MortgageCalculator!$L$9,0)))),start_rate))</f>
        <v/>
      </c>
      <c r="D1463" s="51" t="str">
        <f t="shared" si="134"/>
        <v/>
      </c>
      <c r="E1463" s="51" t="str">
        <f t="shared" si="135"/>
        <v/>
      </c>
      <c r="F1463" s="51" t="str">
        <f t="shared" si="136"/>
        <v/>
      </c>
      <c r="G1463" s="51" t="str">
        <f t="shared" si="137"/>
        <v/>
      </c>
    </row>
    <row r="1464" spans="1:7" x14ac:dyDescent="0.2">
      <c r="A1464" s="48" t="str">
        <f t="shared" si="132"/>
        <v/>
      </c>
      <c r="B1464" s="49" t="str">
        <f t="shared" si="133"/>
        <v/>
      </c>
      <c r="C1464" s="50" t="str">
        <f>IF(A1464="","",IF(variable,IF(A1464&lt;MortgageCalculator!$L$6*periods_per_year,start_rate,IF(MortgageCalculator!$L$10&gt;=0,MIN(MortgageCalculator!$L$7,start_rate+MortgageCalculator!$L$10*ROUNDUP((A1464-MortgageCalculator!$L$6*periods_per_year)/MortgageCalculator!$L$9,0)),MAX(MortgageCalculator!$L$8,start_rate+MortgageCalculator!$L$10*ROUNDUP((A1464-MortgageCalculator!$L$6*periods_per_year)/MortgageCalculator!$L$9,0)))),start_rate))</f>
        <v/>
      </c>
      <c r="D1464" s="51" t="str">
        <f t="shared" si="134"/>
        <v/>
      </c>
      <c r="E1464" s="51" t="str">
        <f t="shared" si="135"/>
        <v/>
      </c>
      <c r="F1464" s="51" t="str">
        <f t="shared" si="136"/>
        <v/>
      </c>
      <c r="G1464" s="51" t="str">
        <f t="shared" si="137"/>
        <v/>
      </c>
    </row>
    <row r="1465" spans="1:7" x14ac:dyDescent="0.2">
      <c r="A1465" s="48" t="str">
        <f t="shared" si="132"/>
        <v/>
      </c>
      <c r="B1465" s="49" t="str">
        <f t="shared" si="133"/>
        <v/>
      </c>
      <c r="C1465" s="50" t="str">
        <f>IF(A1465="","",IF(variable,IF(A1465&lt;MortgageCalculator!$L$6*periods_per_year,start_rate,IF(MortgageCalculator!$L$10&gt;=0,MIN(MortgageCalculator!$L$7,start_rate+MortgageCalculator!$L$10*ROUNDUP((A1465-MortgageCalculator!$L$6*periods_per_year)/MortgageCalculator!$L$9,0)),MAX(MortgageCalculator!$L$8,start_rate+MortgageCalculator!$L$10*ROUNDUP((A1465-MortgageCalculator!$L$6*periods_per_year)/MortgageCalculator!$L$9,0)))),start_rate))</f>
        <v/>
      </c>
      <c r="D1465" s="51" t="str">
        <f t="shared" si="134"/>
        <v/>
      </c>
      <c r="E1465" s="51" t="str">
        <f t="shared" si="135"/>
        <v/>
      </c>
      <c r="F1465" s="51" t="str">
        <f t="shared" si="136"/>
        <v/>
      </c>
      <c r="G1465" s="51" t="str">
        <f t="shared" si="137"/>
        <v/>
      </c>
    </row>
    <row r="1466" spans="1:7" x14ac:dyDescent="0.2">
      <c r="A1466" s="48" t="str">
        <f t="shared" si="132"/>
        <v/>
      </c>
      <c r="B1466" s="49" t="str">
        <f t="shared" si="133"/>
        <v/>
      </c>
      <c r="C1466" s="50" t="str">
        <f>IF(A1466="","",IF(variable,IF(A1466&lt;MortgageCalculator!$L$6*periods_per_year,start_rate,IF(MortgageCalculator!$L$10&gt;=0,MIN(MortgageCalculator!$L$7,start_rate+MortgageCalculator!$L$10*ROUNDUP((A1466-MortgageCalculator!$L$6*periods_per_year)/MortgageCalculator!$L$9,0)),MAX(MortgageCalculator!$L$8,start_rate+MortgageCalculator!$L$10*ROUNDUP((A1466-MortgageCalculator!$L$6*periods_per_year)/MortgageCalculator!$L$9,0)))),start_rate))</f>
        <v/>
      </c>
      <c r="D1466" s="51" t="str">
        <f t="shared" si="134"/>
        <v/>
      </c>
      <c r="E1466" s="51" t="str">
        <f t="shared" si="135"/>
        <v/>
      </c>
      <c r="F1466" s="51" t="str">
        <f t="shared" si="136"/>
        <v/>
      </c>
      <c r="G1466" s="51" t="str">
        <f t="shared" si="137"/>
        <v/>
      </c>
    </row>
    <row r="1467" spans="1:7" x14ac:dyDescent="0.2">
      <c r="A1467" s="48" t="str">
        <f t="shared" si="132"/>
        <v/>
      </c>
      <c r="B1467" s="49" t="str">
        <f t="shared" si="133"/>
        <v/>
      </c>
      <c r="C1467" s="50" t="str">
        <f>IF(A1467="","",IF(variable,IF(A1467&lt;MortgageCalculator!$L$6*periods_per_year,start_rate,IF(MortgageCalculator!$L$10&gt;=0,MIN(MortgageCalculator!$L$7,start_rate+MortgageCalculator!$L$10*ROUNDUP((A1467-MortgageCalculator!$L$6*periods_per_year)/MortgageCalculator!$L$9,0)),MAX(MortgageCalculator!$L$8,start_rate+MortgageCalculator!$L$10*ROUNDUP((A1467-MortgageCalculator!$L$6*periods_per_year)/MortgageCalculator!$L$9,0)))),start_rate))</f>
        <v/>
      </c>
      <c r="D1467" s="51" t="str">
        <f t="shared" si="134"/>
        <v/>
      </c>
      <c r="E1467" s="51" t="str">
        <f t="shared" si="135"/>
        <v/>
      </c>
      <c r="F1467" s="51" t="str">
        <f t="shared" si="136"/>
        <v/>
      </c>
      <c r="G1467" s="51" t="str">
        <f t="shared" si="137"/>
        <v/>
      </c>
    </row>
    <row r="1468" spans="1:7" x14ac:dyDescent="0.2">
      <c r="A1468" s="48" t="str">
        <f t="shared" si="132"/>
        <v/>
      </c>
      <c r="B1468" s="49" t="str">
        <f t="shared" si="133"/>
        <v/>
      </c>
      <c r="C1468" s="50" t="str">
        <f>IF(A1468="","",IF(variable,IF(A1468&lt;MortgageCalculator!$L$6*periods_per_year,start_rate,IF(MortgageCalculator!$L$10&gt;=0,MIN(MortgageCalculator!$L$7,start_rate+MortgageCalculator!$L$10*ROUNDUP((A1468-MortgageCalculator!$L$6*periods_per_year)/MortgageCalculator!$L$9,0)),MAX(MortgageCalculator!$L$8,start_rate+MortgageCalculator!$L$10*ROUNDUP((A1468-MortgageCalculator!$L$6*periods_per_year)/MortgageCalculator!$L$9,0)))),start_rate))</f>
        <v/>
      </c>
      <c r="D1468" s="51" t="str">
        <f t="shared" si="134"/>
        <v/>
      </c>
      <c r="E1468" s="51" t="str">
        <f t="shared" si="135"/>
        <v/>
      </c>
      <c r="F1468" s="51" t="str">
        <f t="shared" si="136"/>
        <v/>
      </c>
      <c r="G1468" s="51" t="str">
        <f t="shared" si="137"/>
        <v/>
      </c>
    </row>
    <row r="1469" spans="1:7" x14ac:dyDescent="0.2">
      <c r="A1469" s="48" t="str">
        <f t="shared" si="132"/>
        <v/>
      </c>
      <c r="B1469" s="49" t="str">
        <f t="shared" si="133"/>
        <v/>
      </c>
      <c r="C1469" s="50" t="str">
        <f>IF(A1469="","",IF(variable,IF(A1469&lt;MortgageCalculator!$L$6*periods_per_year,start_rate,IF(MortgageCalculator!$L$10&gt;=0,MIN(MortgageCalculator!$L$7,start_rate+MortgageCalculator!$L$10*ROUNDUP((A1469-MortgageCalculator!$L$6*periods_per_year)/MortgageCalculator!$L$9,0)),MAX(MortgageCalculator!$L$8,start_rate+MortgageCalculator!$L$10*ROUNDUP((A1469-MortgageCalculator!$L$6*periods_per_year)/MortgageCalculator!$L$9,0)))),start_rate))</f>
        <v/>
      </c>
      <c r="D1469" s="51" t="str">
        <f t="shared" si="134"/>
        <v/>
      </c>
      <c r="E1469" s="51" t="str">
        <f t="shared" si="135"/>
        <v/>
      </c>
      <c r="F1469" s="51" t="str">
        <f t="shared" si="136"/>
        <v/>
      </c>
      <c r="G1469" s="51" t="str">
        <f t="shared" si="137"/>
        <v/>
      </c>
    </row>
    <row r="1470" spans="1:7" x14ac:dyDescent="0.2">
      <c r="A1470" s="48" t="str">
        <f t="shared" si="132"/>
        <v/>
      </c>
      <c r="B1470" s="49" t="str">
        <f t="shared" si="133"/>
        <v/>
      </c>
      <c r="C1470" s="50" t="str">
        <f>IF(A1470="","",IF(variable,IF(A1470&lt;MortgageCalculator!$L$6*periods_per_year,start_rate,IF(MortgageCalculator!$L$10&gt;=0,MIN(MortgageCalculator!$L$7,start_rate+MortgageCalculator!$L$10*ROUNDUP((A1470-MortgageCalculator!$L$6*periods_per_year)/MortgageCalculator!$L$9,0)),MAX(MortgageCalculator!$L$8,start_rate+MortgageCalculator!$L$10*ROUNDUP((A1470-MortgageCalculator!$L$6*periods_per_year)/MortgageCalculator!$L$9,0)))),start_rate))</f>
        <v/>
      </c>
      <c r="D1470" s="51" t="str">
        <f t="shared" si="134"/>
        <v/>
      </c>
      <c r="E1470" s="51" t="str">
        <f t="shared" si="135"/>
        <v/>
      </c>
      <c r="F1470" s="51" t="str">
        <f t="shared" si="136"/>
        <v/>
      </c>
      <c r="G1470" s="51" t="str">
        <f t="shared" si="137"/>
        <v/>
      </c>
    </row>
    <row r="1471" spans="1:7" x14ac:dyDescent="0.2">
      <c r="A1471" s="48" t="str">
        <f t="shared" si="132"/>
        <v/>
      </c>
      <c r="B1471" s="49" t="str">
        <f t="shared" si="133"/>
        <v/>
      </c>
      <c r="C1471" s="50" t="str">
        <f>IF(A1471="","",IF(variable,IF(A1471&lt;MortgageCalculator!$L$6*periods_per_year,start_rate,IF(MortgageCalculator!$L$10&gt;=0,MIN(MortgageCalculator!$L$7,start_rate+MortgageCalculator!$L$10*ROUNDUP((A1471-MortgageCalculator!$L$6*periods_per_year)/MortgageCalculator!$L$9,0)),MAX(MortgageCalculator!$L$8,start_rate+MortgageCalculator!$L$10*ROUNDUP((A1471-MortgageCalculator!$L$6*periods_per_year)/MortgageCalculator!$L$9,0)))),start_rate))</f>
        <v/>
      </c>
      <c r="D1471" s="51" t="str">
        <f t="shared" si="134"/>
        <v/>
      </c>
      <c r="E1471" s="51" t="str">
        <f t="shared" si="135"/>
        <v/>
      </c>
      <c r="F1471" s="51" t="str">
        <f t="shared" si="136"/>
        <v/>
      </c>
      <c r="G1471" s="51" t="str">
        <f t="shared" si="137"/>
        <v/>
      </c>
    </row>
    <row r="1472" spans="1:7" x14ac:dyDescent="0.2">
      <c r="A1472" s="48" t="str">
        <f t="shared" si="132"/>
        <v/>
      </c>
      <c r="B1472" s="49" t="str">
        <f t="shared" si="133"/>
        <v/>
      </c>
      <c r="C1472" s="50" t="str">
        <f>IF(A1472="","",IF(variable,IF(A1472&lt;MortgageCalculator!$L$6*periods_per_year,start_rate,IF(MortgageCalculator!$L$10&gt;=0,MIN(MortgageCalculator!$L$7,start_rate+MortgageCalculator!$L$10*ROUNDUP((A1472-MortgageCalculator!$L$6*periods_per_year)/MortgageCalculator!$L$9,0)),MAX(MortgageCalculator!$L$8,start_rate+MortgageCalculator!$L$10*ROUNDUP((A1472-MortgageCalculator!$L$6*periods_per_year)/MortgageCalculator!$L$9,0)))),start_rate))</f>
        <v/>
      </c>
      <c r="D1472" s="51" t="str">
        <f t="shared" si="134"/>
        <v/>
      </c>
      <c r="E1472" s="51" t="str">
        <f t="shared" si="135"/>
        <v/>
      </c>
      <c r="F1472" s="51" t="str">
        <f t="shared" si="136"/>
        <v/>
      </c>
      <c r="G1472" s="51" t="str">
        <f t="shared" si="137"/>
        <v/>
      </c>
    </row>
    <row r="1473" spans="1:7" x14ac:dyDescent="0.2">
      <c r="A1473" s="48" t="str">
        <f t="shared" si="132"/>
        <v/>
      </c>
      <c r="B1473" s="49" t="str">
        <f t="shared" si="133"/>
        <v/>
      </c>
      <c r="C1473" s="50" t="str">
        <f>IF(A1473="","",IF(variable,IF(A1473&lt;MortgageCalculator!$L$6*periods_per_year,start_rate,IF(MortgageCalculator!$L$10&gt;=0,MIN(MortgageCalculator!$L$7,start_rate+MortgageCalculator!$L$10*ROUNDUP((A1473-MortgageCalculator!$L$6*periods_per_year)/MortgageCalculator!$L$9,0)),MAX(MortgageCalculator!$L$8,start_rate+MortgageCalculator!$L$10*ROUNDUP((A1473-MortgageCalculator!$L$6*periods_per_year)/MortgageCalculator!$L$9,0)))),start_rate))</f>
        <v/>
      </c>
      <c r="D1473" s="51" t="str">
        <f t="shared" si="134"/>
        <v/>
      </c>
      <c r="E1473" s="51" t="str">
        <f t="shared" si="135"/>
        <v/>
      </c>
      <c r="F1473" s="51" t="str">
        <f t="shared" si="136"/>
        <v/>
      </c>
      <c r="G1473" s="51" t="str">
        <f t="shared" si="137"/>
        <v/>
      </c>
    </row>
    <row r="1474" spans="1:7" x14ac:dyDescent="0.2">
      <c r="A1474" s="48" t="str">
        <f t="shared" si="132"/>
        <v/>
      </c>
      <c r="B1474" s="49" t="str">
        <f t="shared" si="133"/>
        <v/>
      </c>
      <c r="C1474" s="50" t="str">
        <f>IF(A1474="","",IF(variable,IF(A1474&lt;MortgageCalculator!$L$6*periods_per_year,start_rate,IF(MortgageCalculator!$L$10&gt;=0,MIN(MortgageCalculator!$L$7,start_rate+MortgageCalculator!$L$10*ROUNDUP((A1474-MortgageCalculator!$L$6*periods_per_year)/MortgageCalculator!$L$9,0)),MAX(MortgageCalculator!$L$8,start_rate+MortgageCalculator!$L$10*ROUNDUP((A1474-MortgageCalculator!$L$6*periods_per_year)/MortgageCalculator!$L$9,0)))),start_rate))</f>
        <v/>
      </c>
      <c r="D1474" s="51" t="str">
        <f t="shared" si="134"/>
        <v/>
      </c>
      <c r="E1474" s="51" t="str">
        <f t="shared" si="135"/>
        <v/>
      </c>
      <c r="F1474" s="51" t="str">
        <f t="shared" si="136"/>
        <v/>
      </c>
      <c r="G1474" s="51" t="str">
        <f t="shared" si="137"/>
        <v/>
      </c>
    </row>
    <row r="1475" spans="1:7" x14ac:dyDescent="0.2">
      <c r="A1475" s="48" t="str">
        <f t="shared" si="132"/>
        <v/>
      </c>
      <c r="B1475" s="49" t="str">
        <f t="shared" si="133"/>
        <v/>
      </c>
      <c r="C1475" s="50" t="str">
        <f>IF(A1475="","",IF(variable,IF(A1475&lt;MortgageCalculator!$L$6*periods_per_year,start_rate,IF(MortgageCalculator!$L$10&gt;=0,MIN(MortgageCalculator!$L$7,start_rate+MortgageCalculator!$L$10*ROUNDUP((A1475-MortgageCalculator!$L$6*periods_per_year)/MortgageCalculator!$L$9,0)),MAX(MortgageCalculator!$L$8,start_rate+MortgageCalculator!$L$10*ROUNDUP((A1475-MortgageCalculator!$L$6*periods_per_year)/MortgageCalculator!$L$9,0)))),start_rate))</f>
        <v/>
      </c>
      <c r="D1475" s="51" t="str">
        <f t="shared" si="134"/>
        <v/>
      </c>
      <c r="E1475" s="51" t="str">
        <f t="shared" si="135"/>
        <v/>
      </c>
      <c r="F1475" s="51" t="str">
        <f t="shared" si="136"/>
        <v/>
      </c>
      <c r="G1475" s="51" t="str">
        <f t="shared" si="137"/>
        <v/>
      </c>
    </row>
    <row r="1476" spans="1:7" x14ac:dyDescent="0.2">
      <c r="A1476" s="48" t="str">
        <f t="shared" ref="A1476:A1539" si="138">IF(G1475="","",IF(OR(A1475&gt;=nper,ROUND(G1475,2)&lt;=0),"",A1475+1))</f>
        <v/>
      </c>
      <c r="B1476" s="49" t="str">
        <f t="shared" ref="B1476:B1539" si="139">IF(A1476="","",IF(OR(periods_per_year=26,periods_per_year=52),IF(periods_per_year=26,IF(A1476=1,fpdate,B1475+14),IF(periods_per_year=52,IF(A1476=1,fpdate,B1475+7),"n/a")),IF(periods_per_year=24,DATE(YEAR(fpdate),MONTH(fpdate)+(A1476-1)/2+IF(AND(DAY(fpdate)&gt;=15,MOD(A1476,2)=0),1,0),IF(MOD(A1476,2)=0,IF(DAY(fpdate)&gt;=15,DAY(fpdate)-14,DAY(fpdate)+14),DAY(fpdate))),IF(DAY(DATE(YEAR(fpdate),MONTH(fpdate)+A1476-1,DAY(fpdate)))&lt;&gt;DAY(fpdate),DATE(YEAR(fpdate),MONTH(fpdate)+A1476,0),DATE(YEAR(fpdate),MONTH(fpdate)+A1476-1,DAY(fpdate))))))</f>
        <v/>
      </c>
      <c r="C1476" s="50" t="str">
        <f>IF(A1476="","",IF(variable,IF(A1476&lt;MortgageCalculator!$L$6*periods_per_year,start_rate,IF(MortgageCalculator!$L$10&gt;=0,MIN(MortgageCalculator!$L$7,start_rate+MortgageCalculator!$L$10*ROUNDUP((A1476-MortgageCalculator!$L$6*periods_per_year)/MortgageCalculator!$L$9,0)),MAX(MortgageCalculator!$L$8,start_rate+MortgageCalculator!$L$10*ROUNDUP((A1476-MortgageCalculator!$L$6*periods_per_year)/MortgageCalculator!$L$9,0)))),start_rate))</f>
        <v/>
      </c>
      <c r="D1476" s="51" t="str">
        <f t="shared" ref="D1476:D1539" si="140">IF(A1476="","",ROUND((((1+C1476/CP)^(CP/periods_per_year))-1)*G1475,2))</f>
        <v/>
      </c>
      <c r="E1476" s="51" t="str">
        <f t="shared" ref="E1476:E1539" si="141">IF(A1476="","",IF(A1476=nper,G1475+D1476,MIN(G1475+D1476,IF(C1476=C1475,E1475,ROUND(-PMT(((1+C1476/CP)^(CP/periods_per_year))-1,nper-A1476+1,G1475),2)))))</f>
        <v/>
      </c>
      <c r="F1476" s="51" t="str">
        <f t="shared" ref="F1476:F1539" si="142">IF(A1476="","",E1476-D1476)</f>
        <v/>
      </c>
      <c r="G1476" s="51" t="str">
        <f t="shared" ref="G1476:G1539" si="143">IF(A1476="","",G1475-F1476)</f>
        <v/>
      </c>
    </row>
    <row r="1477" spans="1:7" x14ac:dyDescent="0.2">
      <c r="A1477" s="48" t="str">
        <f t="shared" si="138"/>
        <v/>
      </c>
      <c r="B1477" s="49" t="str">
        <f t="shared" si="139"/>
        <v/>
      </c>
      <c r="C1477" s="50" t="str">
        <f>IF(A1477="","",IF(variable,IF(A1477&lt;MortgageCalculator!$L$6*periods_per_year,start_rate,IF(MortgageCalculator!$L$10&gt;=0,MIN(MortgageCalculator!$L$7,start_rate+MortgageCalculator!$L$10*ROUNDUP((A1477-MortgageCalculator!$L$6*periods_per_year)/MortgageCalculator!$L$9,0)),MAX(MortgageCalculator!$L$8,start_rate+MortgageCalculator!$L$10*ROUNDUP((A1477-MortgageCalculator!$L$6*periods_per_year)/MortgageCalculator!$L$9,0)))),start_rate))</f>
        <v/>
      </c>
      <c r="D1477" s="51" t="str">
        <f t="shared" si="140"/>
        <v/>
      </c>
      <c r="E1477" s="51" t="str">
        <f t="shared" si="141"/>
        <v/>
      </c>
      <c r="F1477" s="51" t="str">
        <f t="shared" si="142"/>
        <v/>
      </c>
      <c r="G1477" s="51" t="str">
        <f t="shared" si="143"/>
        <v/>
      </c>
    </row>
    <row r="1478" spans="1:7" x14ac:dyDescent="0.2">
      <c r="A1478" s="48" t="str">
        <f t="shared" si="138"/>
        <v/>
      </c>
      <c r="B1478" s="49" t="str">
        <f t="shared" si="139"/>
        <v/>
      </c>
      <c r="C1478" s="50" t="str">
        <f>IF(A1478="","",IF(variable,IF(A1478&lt;MortgageCalculator!$L$6*periods_per_year,start_rate,IF(MortgageCalculator!$L$10&gt;=0,MIN(MortgageCalculator!$L$7,start_rate+MortgageCalculator!$L$10*ROUNDUP((A1478-MortgageCalculator!$L$6*periods_per_year)/MortgageCalculator!$L$9,0)),MAX(MortgageCalculator!$L$8,start_rate+MortgageCalculator!$L$10*ROUNDUP((A1478-MortgageCalculator!$L$6*periods_per_year)/MortgageCalculator!$L$9,0)))),start_rate))</f>
        <v/>
      </c>
      <c r="D1478" s="51" t="str">
        <f t="shared" si="140"/>
        <v/>
      </c>
      <c r="E1478" s="51" t="str">
        <f t="shared" si="141"/>
        <v/>
      </c>
      <c r="F1478" s="51" t="str">
        <f t="shared" si="142"/>
        <v/>
      </c>
      <c r="G1478" s="51" t="str">
        <f t="shared" si="143"/>
        <v/>
      </c>
    </row>
    <row r="1479" spans="1:7" x14ac:dyDescent="0.2">
      <c r="A1479" s="48" t="str">
        <f t="shared" si="138"/>
        <v/>
      </c>
      <c r="B1479" s="49" t="str">
        <f t="shared" si="139"/>
        <v/>
      </c>
      <c r="C1479" s="50" t="str">
        <f>IF(A1479="","",IF(variable,IF(A1479&lt;MortgageCalculator!$L$6*periods_per_year,start_rate,IF(MortgageCalculator!$L$10&gt;=0,MIN(MortgageCalculator!$L$7,start_rate+MortgageCalculator!$L$10*ROUNDUP((A1479-MortgageCalculator!$L$6*periods_per_year)/MortgageCalculator!$L$9,0)),MAX(MortgageCalculator!$L$8,start_rate+MortgageCalculator!$L$10*ROUNDUP((A1479-MortgageCalculator!$L$6*periods_per_year)/MortgageCalculator!$L$9,0)))),start_rate))</f>
        <v/>
      </c>
      <c r="D1479" s="51" t="str">
        <f t="shared" si="140"/>
        <v/>
      </c>
      <c r="E1479" s="51" t="str">
        <f t="shared" si="141"/>
        <v/>
      </c>
      <c r="F1479" s="51" t="str">
        <f t="shared" si="142"/>
        <v/>
      </c>
      <c r="G1479" s="51" t="str">
        <f t="shared" si="143"/>
        <v/>
      </c>
    </row>
    <row r="1480" spans="1:7" x14ac:dyDescent="0.2">
      <c r="A1480" s="48" t="str">
        <f t="shared" si="138"/>
        <v/>
      </c>
      <c r="B1480" s="49" t="str">
        <f t="shared" si="139"/>
        <v/>
      </c>
      <c r="C1480" s="50" t="str">
        <f>IF(A1480="","",IF(variable,IF(A1480&lt;MortgageCalculator!$L$6*periods_per_year,start_rate,IF(MortgageCalculator!$L$10&gt;=0,MIN(MortgageCalculator!$L$7,start_rate+MortgageCalculator!$L$10*ROUNDUP((A1480-MortgageCalculator!$L$6*periods_per_year)/MortgageCalculator!$L$9,0)),MAX(MortgageCalculator!$L$8,start_rate+MortgageCalculator!$L$10*ROUNDUP((A1480-MortgageCalculator!$L$6*periods_per_year)/MortgageCalculator!$L$9,0)))),start_rate))</f>
        <v/>
      </c>
      <c r="D1480" s="51" t="str">
        <f t="shared" si="140"/>
        <v/>
      </c>
      <c r="E1480" s="51" t="str">
        <f t="shared" si="141"/>
        <v/>
      </c>
      <c r="F1480" s="51" t="str">
        <f t="shared" si="142"/>
        <v/>
      </c>
      <c r="G1480" s="51" t="str">
        <f t="shared" si="143"/>
        <v/>
      </c>
    </row>
    <row r="1481" spans="1:7" x14ac:dyDescent="0.2">
      <c r="A1481" s="48" t="str">
        <f t="shared" si="138"/>
        <v/>
      </c>
      <c r="B1481" s="49" t="str">
        <f t="shared" si="139"/>
        <v/>
      </c>
      <c r="C1481" s="50" t="str">
        <f>IF(A1481="","",IF(variable,IF(A1481&lt;MortgageCalculator!$L$6*periods_per_year,start_rate,IF(MortgageCalculator!$L$10&gt;=0,MIN(MortgageCalculator!$L$7,start_rate+MortgageCalculator!$L$10*ROUNDUP((A1481-MortgageCalculator!$L$6*periods_per_year)/MortgageCalculator!$L$9,0)),MAX(MortgageCalculator!$L$8,start_rate+MortgageCalculator!$L$10*ROUNDUP((A1481-MortgageCalculator!$L$6*periods_per_year)/MortgageCalculator!$L$9,0)))),start_rate))</f>
        <v/>
      </c>
      <c r="D1481" s="51" t="str">
        <f t="shared" si="140"/>
        <v/>
      </c>
      <c r="E1481" s="51" t="str">
        <f t="shared" si="141"/>
        <v/>
      </c>
      <c r="F1481" s="51" t="str">
        <f t="shared" si="142"/>
        <v/>
      </c>
      <c r="G1481" s="51" t="str">
        <f t="shared" si="143"/>
        <v/>
      </c>
    </row>
    <row r="1482" spans="1:7" x14ac:dyDescent="0.2">
      <c r="A1482" s="48" t="str">
        <f t="shared" si="138"/>
        <v/>
      </c>
      <c r="B1482" s="49" t="str">
        <f t="shared" si="139"/>
        <v/>
      </c>
      <c r="C1482" s="50" t="str">
        <f>IF(A1482="","",IF(variable,IF(A1482&lt;MortgageCalculator!$L$6*periods_per_year,start_rate,IF(MortgageCalculator!$L$10&gt;=0,MIN(MortgageCalculator!$L$7,start_rate+MortgageCalculator!$L$10*ROUNDUP((A1482-MortgageCalculator!$L$6*periods_per_year)/MortgageCalculator!$L$9,0)),MAX(MortgageCalculator!$L$8,start_rate+MortgageCalculator!$L$10*ROUNDUP((A1482-MortgageCalculator!$L$6*periods_per_year)/MortgageCalculator!$L$9,0)))),start_rate))</f>
        <v/>
      </c>
      <c r="D1482" s="51" t="str">
        <f t="shared" si="140"/>
        <v/>
      </c>
      <c r="E1482" s="51" t="str">
        <f t="shared" si="141"/>
        <v/>
      </c>
      <c r="F1482" s="51" t="str">
        <f t="shared" si="142"/>
        <v/>
      </c>
      <c r="G1482" s="51" t="str">
        <f t="shared" si="143"/>
        <v/>
      </c>
    </row>
    <row r="1483" spans="1:7" x14ac:dyDescent="0.2">
      <c r="A1483" s="48" t="str">
        <f t="shared" si="138"/>
        <v/>
      </c>
      <c r="B1483" s="49" t="str">
        <f t="shared" si="139"/>
        <v/>
      </c>
      <c r="C1483" s="50" t="str">
        <f>IF(A1483="","",IF(variable,IF(A1483&lt;MortgageCalculator!$L$6*periods_per_year,start_rate,IF(MortgageCalculator!$L$10&gt;=0,MIN(MortgageCalculator!$L$7,start_rate+MortgageCalculator!$L$10*ROUNDUP((A1483-MortgageCalculator!$L$6*periods_per_year)/MortgageCalculator!$L$9,0)),MAX(MortgageCalculator!$L$8,start_rate+MortgageCalculator!$L$10*ROUNDUP((A1483-MortgageCalculator!$L$6*periods_per_year)/MortgageCalculator!$L$9,0)))),start_rate))</f>
        <v/>
      </c>
      <c r="D1483" s="51" t="str">
        <f t="shared" si="140"/>
        <v/>
      </c>
      <c r="E1483" s="51" t="str">
        <f t="shared" si="141"/>
        <v/>
      </c>
      <c r="F1483" s="51" t="str">
        <f t="shared" si="142"/>
        <v/>
      </c>
      <c r="G1483" s="51" t="str">
        <f t="shared" si="143"/>
        <v/>
      </c>
    </row>
    <row r="1484" spans="1:7" x14ac:dyDescent="0.2">
      <c r="A1484" s="48" t="str">
        <f t="shared" si="138"/>
        <v/>
      </c>
      <c r="B1484" s="49" t="str">
        <f t="shared" si="139"/>
        <v/>
      </c>
      <c r="C1484" s="50" t="str">
        <f>IF(A1484="","",IF(variable,IF(A1484&lt;MortgageCalculator!$L$6*periods_per_year,start_rate,IF(MortgageCalculator!$L$10&gt;=0,MIN(MortgageCalculator!$L$7,start_rate+MortgageCalculator!$L$10*ROUNDUP((A1484-MortgageCalculator!$L$6*periods_per_year)/MortgageCalculator!$L$9,0)),MAX(MortgageCalculator!$L$8,start_rate+MortgageCalculator!$L$10*ROUNDUP((A1484-MortgageCalculator!$L$6*periods_per_year)/MortgageCalculator!$L$9,0)))),start_rate))</f>
        <v/>
      </c>
      <c r="D1484" s="51" t="str">
        <f t="shared" si="140"/>
        <v/>
      </c>
      <c r="E1484" s="51" t="str">
        <f t="shared" si="141"/>
        <v/>
      </c>
      <c r="F1484" s="51" t="str">
        <f t="shared" si="142"/>
        <v/>
      </c>
      <c r="G1484" s="51" t="str">
        <f t="shared" si="143"/>
        <v/>
      </c>
    </row>
    <row r="1485" spans="1:7" x14ac:dyDescent="0.2">
      <c r="A1485" s="48" t="str">
        <f t="shared" si="138"/>
        <v/>
      </c>
      <c r="B1485" s="49" t="str">
        <f t="shared" si="139"/>
        <v/>
      </c>
      <c r="C1485" s="50" t="str">
        <f>IF(A1485="","",IF(variable,IF(A1485&lt;MortgageCalculator!$L$6*periods_per_year,start_rate,IF(MortgageCalculator!$L$10&gt;=0,MIN(MortgageCalculator!$L$7,start_rate+MortgageCalculator!$L$10*ROUNDUP((A1485-MortgageCalculator!$L$6*periods_per_year)/MortgageCalculator!$L$9,0)),MAX(MortgageCalculator!$L$8,start_rate+MortgageCalculator!$L$10*ROUNDUP((A1485-MortgageCalculator!$L$6*periods_per_year)/MortgageCalculator!$L$9,0)))),start_rate))</f>
        <v/>
      </c>
      <c r="D1485" s="51" t="str">
        <f t="shared" si="140"/>
        <v/>
      </c>
      <c r="E1485" s="51" t="str">
        <f t="shared" si="141"/>
        <v/>
      </c>
      <c r="F1485" s="51" t="str">
        <f t="shared" si="142"/>
        <v/>
      </c>
      <c r="G1485" s="51" t="str">
        <f t="shared" si="143"/>
        <v/>
      </c>
    </row>
    <row r="1486" spans="1:7" x14ac:dyDescent="0.2">
      <c r="A1486" s="48" t="str">
        <f t="shared" si="138"/>
        <v/>
      </c>
      <c r="B1486" s="49" t="str">
        <f t="shared" si="139"/>
        <v/>
      </c>
      <c r="C1486" s="50" t="str">
        <f>IF(A1486="","",IF(variable,IF(A1486&lt;MortgageCalculator!$L$6*periods_per_year,start_rate,IF(MortgageCalculator!$L$10&gt;=0,MIN(MortgageCalculator!$L$7,start_rate+MortgageCalculator!$L$10*ROUNDUP((A1486-MortgageCalculator!$L$6*periods_per_year)/MortgageCalculator!$L$9,0)),MAX(MortgageCalculator!$L$8,start_rate+MortgageCalculator!$L$10*ROUNDUP((A1486-MortgageCalculator!$L$6*periods_per_year)/MortgageCalculator!$L$9,0)))),start_rate))</f>
        <v/>
      </c>
      <c r="D1486" s="51" t="str">
        <f t="shared" si="140"/>
        <v/>
      </c>
      <c r="E1486" s="51" t="str">
        <f t="shared" si="141"/>
        <v/>
      </c>
      <c r="F1486" s="51" t="str">
        <f t="shared" si="142"/>
        <v/>
      </c>
      <c r="G1486" s="51" t="str">
        <f t="shared" si="143"/>
        <v/>
      </c>
    </row>
    <row r="1487" spans="1:7" x14ac:dyDescent="0.2">
      <c r="A1487" s="48" t="str">
        <f t="shared" si="138"/>
        <v/>
      </c>
      <c r="B1487" s="49" t="str">
        <f t="shared" si="139"/>
        <v/>
      </c>
      <c r="C1487" s="50" t="str">
        <f>IF(A1487="","",IF(variable,IF(A1487&lt;MortgageCalculator!$L$6*periods_per_year,start_rate,IF(MortgageCalculator!$L$10&gt;=0,MIN(MortgageCalculator!$L$7,start_rate+MortgageCalculator!$L$10*ROUNDUP((A1487-MortgageCalculator!$L$6*periods_per_year)/MortgageCalculator!$L$9,0)),MAX(MortgageCalculator!$L$8,start_rate+MortgageCalculator!$L$10*ROUNDUP((A1487-MortgageCalculator!$L$6*periods_per_year)/MortgageCalculator!$L$9,0)))),start_rate))</f>
        <v/>
      </c>
      <c r="D1487" s="51" t="str">
        <f t="shared" si="140"/>
        <v/>
      </c>
      <c r="E1487" s="51" t="str">
        <f t="shared" si="141"/>
        <v/>
      </c>
      <c r="F1487" s="51" t="str">
        <f t="shared" si="142"/>
        <v/>
      </c>
      <c r="G1487" s="51" t="str">
        <f t="shared" si="143"/>
        <v/>
      </c>
    </row>
    <row r="1488" spans="1:7" x14ac:dyDescent="0.2">
      <c r="A1488" s="48" t="str">
        <f t="shared" si="138"/>
        <v/>
      </c>
      <c r="B1488" s="49" t="str">
        <f t="shared" si="139"/>
        <v/>
      </c>
      <c r="C1488" s="50" t="str">
        <f>IF(A1488="","",IF(variable,IF(A1488&lt;MortgageCalculator!$L$6*periods_per_year,start_rate,IF(MortgageCalculator!$L$10&gt;=0,MIN(MortgageCalculator!$L$7,start_rate+MortgageCalculator!$L$10*ROUNDUP((A1488-MortgageCalculator!$L$6*periods_per_year)/MortgageCalculator!$L$9,0)),MAX(MortgageCalculator!$L$8,start_rate+MortgageCalculator!$L$10*ROUNDUP((A1488-MortgageCalculator!$L$6*periods_per_year)/MortgageCalculator!$L$9,0)))),start_rate))</f>
        <v/>
      </c>
      <c r="D1488" s="51" t="str">
        <f t="shared" si="140"/>
        <v/>
      </c>
      <c r="E1488" s="51" t="str">
        <f t="shared" si="141"/>
        <v/>
      </c>
      <c r="F1488" s="51" t="str">
        <f t="shared" si="142"/>
        <v/>
      </c>
      <c r="G1488" s="51" t="str">
        <f t="shared" si="143"/>
        <v/>
      </c>
    </row>
    <row r="1489" spans="1:7" x14ac:dyDescent="0.2">
      <c r="A1489" s="48" t="str">
        <f t="shared" si="138"/>
        <v/>
      </c>
      <c r="B1489" s="49" t="str">
        <f t="shared" si="139"/>
        <v/>
      </c>
      <c r="C1489" s="50" t="str">
        <f>IF(A1489="","",IF(variable,IF(A1489&lt;MortgageCalculator!$L$6*periods_per_year,start_rate,IF(MortgageCalculator!$L$10&gt;=0,MIN(MortgageCalculator!$L$7,start_rate+MortgageCalculator!$L$10*ROUNDUP((A1489-MortgageCalculator!$L$6*periods_per_year)/MortgageCalculator!$L$9,0)),MAX(MortgageCalculator!$L$8,start_rate+MortgageCalculator!$L$10*ROUNDUP((A1489-MortgageCalculator!$L$6*periods_per_year)/MortgageCalculator!$L$9,0)))),start_rate))</f>
        <v/>
      </c>
      <c r="D1489" s="51" t="str">
        <f t="shared" si="140"/>
        <v/>
      </c>
      <c r="E1489" s="51" t="str">
        <f t="shared" si="141"/>
        <v/>
      </c>
      <c r="F1489" s="51" t="str">
        <f t="shared" si="142"/>
        <v/>
      </c>
      <c r="G1489" s="51" t="str">
        <f t="shared" si="143"/>
        <v/>
      </c>
    </row>
    <row r="1490" spans="1:7" x14ac:dyDescent="0.2">
      <c r="A1490" s="48" t="str">
        <f t="shared" si="138"/>
        <v/>
      </c>
      <c r="B1490" s="49" t="str">
        <f t="shared" si="139"/>
        <v/>
      </c>
      <c r="C1490" s="50" t="str">
        <f>IF(A1490="","",IF(variable,IF(A1490&lt;MortgageCalculator!$L$6*periods_per_year,start_rate,IF(MortgageCalculator!$L$10&gt;=0,MIN(MortgageCalculator!$L$7,start_rate+MortgageCalculator!$L$10*ROUNDUP((A1490-MortgageCalculator!$L$6*periods_per_year)/MortgageCalculator!$L$9,0)),MAX(MortgageCalculator!$L$8,start_rate+MortgageCalculator!$L$10*ROUNDUP((A1490-MortgageCalculator!$L$6*periods_per_year)/MortgageCalculator!$L$9,0)))),start_rate))</f>
        <v/>
      </c>
      <c r="D1490" s="51" t="str">
        <f t="shared" si="140"/>
        <v/>
      </c>
      <c r="E1490" s="51" t="str">
        <f t="shared" si="141"/>
        <v/>
      </c>
      <c r="F1490" s="51" t="str">
        <f t="shared" si="142"/>
        <v/>
      </c>
      <c r="G1490" s="51" t="str">
        <f t="shared" si="143"/>
        <v/>
      </c>
    </row>
    <row r="1491" spans="1:7" x14ac:dyDescent="0.2">
      <c r="A1491" s="48" t="str">
        <f t="shared" si="138"/>
        <v/>
      </c>
      <c r="B1491" s="49" t="str">
        <f t="shared" si="139"/>
        <v/>
      </c>
      <c r="C1491" s="50" t="str">
        <f>IF(A1491="","",IF(variable,IF(A1491&lt;MortgageCalculator!$L$6*periods_per_year,start_rate,IF(MortgageCalculator!$L$10&gt;=0,MIN(MortgageCalculator!$L$7,start_rate+MortgageCalculator!$L$10*ROUNDUP((A1491-MortgageCalculator!$L$6*periods_per_year)/MortgageCalculator!$L$9,0)),MAX(MortgageCalculator!$L$8,start_rate+MortgageCalculator!$L$10*ROUNDUP((A1491-MortgageCalculator!$L$6*periods_per_year)/MortgageCalculator!$L$9,0)))),start_rate))</f>
        <v/>
      </c>
      <c r="D1491" s="51" t="str">
        <f t="shared" si="140"/>
        <v/>
      </c>
      <c r="E1491" s="51" t="str">
        <f t="shared" si="141"/>
        <v/>
      </c>
      <c r="F1491" s="51" t="str">
        <f t="shared" si="142"/>
        <v/>
      </c>
      <c r="G1491" s="51" t="str">
        <f t="shared" si="143"/>
        <v/>
      </c>
    </row>
    <row r="1492" spans="1:7" x14ac:dyDescent="0.2">
      <c r="A1492" s="48" t="str">
        <f t="shared" si="138"/>
        <v/>
      </c>
      <c r="B1492" s="49" t="str">
        <f t="shared" si="139"/>
        <v/>
      </c>
      <c r="C1492" s="50" t="str">
        <f>IF(A1492="","",IF(variable,IF(A1492&lt;MortgageCalculator!$L$6*periods_per_year,start_rate,IF(MortgageCalculator!$L$10&gt;=0,MIN(MortgageCalculator!$L$7,start_rate+MortgageCalculator!$L$10*ROUNDUP((A1492-MortgageCalculator!$L$6*periods_per_year)/MortgageCalculator!$L$9,0)),MAX(MortgageCalculator!$L$8,start_rate+MortgageCalculator!$L$10*ROUNDUP((A1492-MortgageCalculator!$L$6*periods_per_year)/MortgageCalculator!$L$9,0)))),start_rate))</f>
        <v/>
      </c>
      <c r="D1492" s="51" t="str">
        <f t="shared" si="140"/>
        <v/>
      </c>
      <c r="E1492" s="51" t="str">
        <f t="shared" si="141"/>
        <v/>
      </c>
      <c r="F1492" s="51" t="str">
        <f t="shared" si="142"/>
        <v/>
      </c>
      <c r="G1492" s="51" t="str">
        <f t="shared" si="143"/>
        <v/>
      </c>
    </row>
    <row r="1493" spans="1:7" x14ac:dyDescent="0.2">
      <c r="A1493" s="48" t="str">
        <f t="shared" si="138"/>
        <v/>
      </c>
      <c r="B1493" s="49" t="str">
        <f t="shared" si="139"/>
        <v/>
      </c>
      <c r="C1493" s="50" t="str">
        <f>IF(A1493="","",IF(variable,IF(A1493&lt;MortgageCalculator!$L$6*periods_per_year,start_rate,IF(MortgageCalculator!$L$10&gt;=0,MIN(MortgageCalculator!$L$7,start_rate+MortgageCalculator!$L$10*ROUNDUP((A1493-MortgageCalculator!$L$6*periods_per_year)/MortgageCalculator!$L$9,0)),MAX(MortgageCalculator!$L$8,start_rate+MortgageCalculator!$L$10*ROUNDUP((A1493-MortgageCalculator!$L$6*periods_per_year)/MortgageCalculator!$L$9,0)))),start_rate))</f>
        <v/>
      </c>
      <c r="D1493" s="51" t="str">
        <f t="shared" si="140"/>
        <v/>
      </c>
      <c r="E1493" s="51" t="str">
        <f t="shared" si="141"/>
        <v/>
      </c>
      <c r="F1493" s="51" t="str">
        <f t="shared" si="142"/>
        <v/>
      </c>
      <c r="G1493" s="51" t="str">
        <f t="shared" si="143"/>
        <v/>
      </c>
    </row>
    <row r="1494" spans="1:7" x14ac:dyDescent="0.2">
      <c r="A1494" s="48" t="str">
        <f t="shared" si="138"/>
        <v/>
      </c>
      <c r="B1494" s="49" t="str">
        <f t="shared" si="139"/>
        <v/>
      </c>
      <c r="C1494" s="50" t="str">
        <f>IF(A1494="","",IF(variable,IF(A1494&lt;MortgageCalculator!$L$6*periods_per_year,start_rate,IF(MortgageCalculator!$L$10&gt;=0,MIN(MortgageCalculator!$L$7,start_rate+MortgageCalculator!$L$10*ROUNDUP((A1494-MortgageCalculator!$L$6*periods_per_year)/MortgageCalculator!$L$9,0)),MAX(MortgageCalculator!$L$8,start_rate+MortgageCalculator!$L$10*ROUNDUP((A1494-MortgageCalculator!$L$6*periods_per_year)/MortgageCalculator!$L$9,0)))),start_rate))</f>
        <v/>
      </c>
      <c r="D1494" s="51" t="str">
        <f t="shared" si="140"/>
        <v/>
      </c>
      <c r="E1494" s="51" t="str">
        <f t="shared" si="141"/>
        <v/>
      </c>
      <c r="F1494" s="51" t="str">
        <f t="shared" si="142"/>
        <v/>
      </c>
      <c r="G1494" s="51" t="str">
        <f t="shared" si="143"/>
        <v/>
      </c>
    </row>
    <row r="1495" spans="1:7" x14ac:dyDescent="0.2">
      <c r="A1495" s="48" t="str">
        <f t="shared" si="138"/>
        <v/>
      </c>
      <c r="B1495" s="49" t="str">
        <f t="shared" si="139"/>
        <v/>
      </c>
      <c r="C1495" s="50" t="str">
        <f>IF(A1495="","",IF(variable,IF(A1495&lt;MortgageCalculator!$L$6*periods_per_year,start_rate,IF(MortgageCalculator!$L$10&gt;=0,MIN(MortgageCalculator!$L$7,start_rate+MortgageCalculator!$L$10*ROUNDUP((A1495-MortgageCalculator!$L$6*periods_per_year)/MortgageCalculator!$L$9,0)),MAX(MortgageCalculator!$L$8,start_rate+MortgageCalculator!$L$10*ROUNDUP((A1495-MortgageCalculator!$L$6*periods_per_year)/MortgageCalculator!$L$9,0)))),start_rate))</f>
        <v/>
      </c>
      <c r="D1495" s="51" t="str">
        <f t="shared" si="140"/>
        <v/>
      </c>
      <c r="E1495" s="51" t="str">
        <f t="shared" si="141"/>
        <v/>
      </c>
      <c r="F1495" s="51" t="str">
        <f t="shared" si="142"/>
        <v/>
      </c>
      <c r="G1495" s="51" t="str">
        <f t="shared" si="143"/>
        <v/>
      </c>
    </row>
    <row r="1496" spans="1:7" x14ac:dyDescent="0.2">
      <c r="A1496" s="48" t="str">
        <f t="shared" si="138"/>
        <v/>
      </c>
      <c r="B1496" s="49" t="str">
        <f t="shared" si="139"/>
        <v/>
      </c>
      <c r="C1496" s="50" t="str">
        <f>IF(A1496="","",IF(variable,IF(A1496&lt;MortgageCalculator!$L$6*periods_per_year,start_rate,IF(MortgageCalculator!$L$10&gt;=0,MIN(MortgageCalculator!$L$7,start_rate+MortgageCalculator!$L$10*ROUNDUP((A1496-MortgageCalculator!$L$6*periods_per_year)/MortgageCalculator!$L$9,0)),MAX(MortgageCalculator!$L$8,start_rate+MortgageCalculator!$L$10*ROUNDUP((A1496-MortgageCalculator!$L$6*periods_per_year)/MortgageCalculator!$L$9,0)))),start_rate))</f>
        <v/>
      </c>
      <c r="D1496" s="51" t="str">
        <f t="shared" si="140"/>
        <v/>
      </c>
      <c r="E1496" s="51" t="str">
        <f t="shared" si="141"/>
        <v/>
      </c>
      <c r="F1496" s="51" t="str">
        <f t="shared" si="142"/>
        <v/>
      </c>
      <c r="G1496" s="51" t="str">
        <f t="shared" si="143"/>
        <v/>
      </c>
    </row>
    <row r="1497" spans="1:7" x14ac:dyDescent="0.2">
      <c r="A1497" s="48" t="str">
        <f t="shared" si="138"/>
        <v/>
      </c>
      <c r="B1497" s="49" t="str">
        <f t="shared" si="139"/>
        <v/>
      </c>
      <c r="C1497" s="50" t="str">
        <f>IF(A1497="","",IF(variable,IF(A1497&lt;MortgageCalculator!$L$6*periods_per_year,start_rate,IF(MortgageCalculator!$L$10&gt;=0,MIN(MortgageCalculator!$L$7,start_rate+MortgageCalculator!$L$10*ROUNDUP((A1497-MortgageCalculator!$L$6*periods_per_year)/MortgageCalculator!$L$9,0)),MAX(MortgageCalculator!$L$8,start_rate+MortgageCalculator!$L$10*ROUNDUP((A1497-MortgageCalculator!$L$6*periods_per_year)/MortgageCalculator!$L$9,0)))),start_rate))</f>
        <v/>
      </c>
      <c r="D1497" s="51" t="str">
        <f t="shared" si="140"/>
        <v/>
      </c>
      <c r="E1497" s="51" t="str">
        <f t="shared" si="141"/>
        <v/>
      </c>
      <c r="F1497" s="51" t="str">
        <f t="shared" si="142"/>
        <v/>
      </c>
      <c r="G1497" s="51" t="str">
        <f t="shared" si="143"/>
        <v/>
      </c>
    </row>
    <row r="1498" spans="1:7" x14ac:dyDescent="0.2">
      <c r="A1498" s="48" t="str">
        <f t="shared" si="138"/>
        <v/>
      </c>
      <c r="B1498" s="49" t="str">
        <f t="shared" si="139"/>
        <v/>
      </c>
      <c r="C1498" s="50" t="str">
        <f>IF(A1498="","",IF(variable,IF(A1498&lt;MortgageCalculator!$L$6*periods_per_year,start_rate,IF(MortgageCalculator!$L$10&gt;=0,MIN(MortgageCalculator!$L$7,start_rate+MortgageCalculator!$L$10*ROUNDUP((A1498-MortgageCalculator!$L$6*periods_per_year)/MortgageCalculator!$L$9,0)),MAX(MortgageCalculator!$L$8,start_rate+MortgageCalculator!$L$10*ROUNDUP((A1498-MortgageCalculator!$L$6*periods_per_year)/MortgageCalculator!$L$9,0)))),start_rate))</f>
        <v/>
      </c>
      <c r="D1498" s="51" t="str">
        <f t="shared" si="140"/>
        <v/>
      </c>
      <c r="E1498" s="51" t="str">
        <f t="shared" si="141"/>
        <v/>
      </c>
      <c r="F1498" s="51" t="str">
        <f t="shared" si="142"/>
        <v/>
      </c>
      <c r="G1498" s="51" t="str">
        <f t="shared" si="143"/>
        <v/>
      </c>
    </row>
    <row r="1499" spans="1:7" x14ac:dyDescent="0.2">
      <c r="A1499" s="48" t="str">
        <f t="shared" si="138"/>
        <v/>
      </c>
      <c r="B1499" s="49" t="str">
        <f t="shared" si="139"/>
        <v/>
      </c>
      <c r="C1499" s="50" t="str">
        <f>IF(A1499="","",IF(variable,IF(A1499&lt;MortgageCalculator!$L$6*periods_per_year,start_rate,IF(MortgageCalculator!$L$10&gt;=0,MIN(MortgageCalculator!$L$7,start_rate+MortgageCalculator!$L$10*ROUNDUP((A1499-MortgageCalculator!$L$6*periods_per_year)/MortgageCalculator!$L$9,0)),MAX(MortgageCalculator!$L$8,start_rate+MortgageCalculator!$L$10*ROUNDUP((A1499-MortgageCalculator!$L$6*periods_per_year)/MortgageCalculator!$L$9,0)))),start_rate))</f>
        <v/>
      </c>
      <c r="D1499" s="51" t="str">
        <f t="shared" si="140"/>
        <v/>
      </c>
      <c r="E1499" s="51" t="str">
        <f t="shared" si="141"/>
        <v/>
      </c>
      <c r="F1499" s="51" t="str">
        <f t="shared" si="142"/>
        <v/>
      </c>
      <c r="G1499" s="51" t="str">
        <f t="shared" si="143"/>
        <v/>
      </c>
    </row>
    <row r="1500" spans="1:7" x14ac:dyDescent="0.2">
      <c r="A1500" s="48" t="str">
        <f t="shared" si="138"/>
        <v/>
      </c>
      <c r="B1500" s="49" t="str">
        <f t="shared" si="139"/>
        <v/>
      </c>
      <c r="C1500" s="50" t="str">
        <f>IF(A1500="","",IF(variable,IF(A1500&lt;MortgageCalculator!$L$6*periods_per_year,start_rate,IF(MortgageCalculator!$L$10&gt;=0,MIN(MortgageCalculator!$L$7,start_rate+MortgageCalculator!$L$10*ROUNDUP((A1500-MortgageCalculator!$L$6*periods_per_year)/MortgageCalculator!$L$9,0)),MAX(MortgageCalculator!$L$8,start_rate+MortgageCalculator!$L$10*ROUNDUP((A1500-MortgageCalculator!$L$6*periods_per_year)/MortgageCalculator!$L$9,0)))),start_rate))</f>
        <v/>
      </c>
      <c r="D1500" s="51" t="str">
        <f t="shared" si="140"/>
        <v/>
      </c>
      <c r="E1500" s="51" t="str">
        <f t="shared" si="141"/>
        <v/>
      </c>
      <c r="F1500" s="51" t="str">
        <f t="shared" si="142"/>
        <v/>
      </c>
      <c r="G1500" s="51" t="str">
        <f t="shared" si="143"/>
        <v/>
      </c>
    </row>
    <row r="1501" spans="1:7" x14ac:dyDescent="0.2">
      <c r="A1501" s="48" t="str">
        <f t="shared" si="138"/>
        <v/>
      </c>
      <c r="B1501" s="49" t="str">
        <f t="shared" si="139"/>
        <v/>
      </c>
      <c r="C1501" s="50" t="str">
        <f>IF(A1501="","",IF(variable,IF(A1501&lt;MortgageCalculator!$L$6*periods_per_year,start_rate,IF(MortgageCalculator!$L$10&gt;=0,MIN(MortgageCalculator!$L$7,start_rate+MortgageCalculator!$L$10*ROUNDUP((A1501-MortgageCalculator!$L$6*periods_per_year)/MortgageCalculator!$L$9,0)),MAX(MortgageCalculator!$L$8,start_rate+MortgageCalculator!$L$10*ROUNDUP((A1501-MortgageCalculator!$L$6*periods_per_year)/MortgageCalculator!$L$9,0)))),start_rate))</f>
        <v/>
      </c>
      <c r="D1501" s="51" t="str">
        <f t="shared" si="140"/>
        <v/>
      </c>
      <c r="E1501" s="51" t="str">
        <f t="shared" si="141"/>
        <v/>
      </c>
      <c r="F1501" s="51" t="str">
        <f t="shared" si="142"/>
        <v/>
      </c>
      <c r="G1501" s="51" t="str">
        <f t="shared" si="143"/>
        <v/>
      </c>
    </row>
    <row r="1502" spans="1:7" x14ac:dyDescent="0.2">
      <c r="A1502" s="48" t="str">
        <f t="shared" si="138"/>
        <v/>
      </c>
      <c r="B1502" s="49" t="str">
        <f t="shared" si="139"/>
        <v/>
      </c>
      <c r="C1502" s="50" t="str">
        <f>IF(A1502="","",IF(variable,IF(A1502&lt;MortgageCalculator!$L$6*periods_per_year,start_rate,IF(MortgageCalculator!$L$10&gt;=0,MIN(MortgageCalculator!$L$7,start_rate+MortgageCalculator!$L$10*ROUNDUP((A1502-MortgageCalculator!$L$6*periods_per_year)/MortgageCalculator!$L$9,0)),MAX(MortgageCalculator!$L$8,start_rate+MortgageCalculator!$L$10*ROUNDUP((A1502-MortgageCalculator!$L$6*periods_per_year)/MortgageCalculator!$L$9,0)))),start_rate))</f>
        <v/>
      </c>
      <c r="D1502" s="51" t="str">
        <f t="shared" si="140"/>
        <v/>
      </c>
      <c r="E1502" s="51" t="str">
        <f t="shared" si="141"/>
        <v/>
      </c>
      <c r="F1502" s="51" t="str">
        <f t="shared" si="142"/>
        <v/>
      </c>
      <c r="G1502" s="51" t="str">
        <f t="shared" si="143"/>
        <v/>
      </c>
    </row>
    <row r="1503" spans="1:7" x14ac:dyDescent="0.2">
      <c r="A1503" s="48" t="str">
        <f t="shared" si="138"/>
        <v/>
      </c>
      <c r="B1503" s="49" t="str">
        <f t="shared" si="139"/>
        <v/>
      </c>
      <c r="C1503" s="50" t="str">
        <f>IF(A1503="","",IF(variable,IF(A1503&lt;MortgageCalculator!$L$6*periods_per_year,start_rate,IF(MortgageCalculator!$L$10&gt;=0,MIN(MortgageCalculator!$L$7,start_rate+MortgageCalculator!$L$10*ROUNDUP((A1503-MortgageCalculator!$L$6*periods_per_year)/MortgageCalculator!$L$9,0)),MAX(MortgageCalculator!$L$8,start_rate+MortgageCalculator!$L$10*ROUNDUP((A1503-MortgageCalculator!$L$6*periods_per_year)/MortgageCalculator!$L$9,0)))),start_rate))</f>
        <v/>
      </c>
      <c r="D1503" s="51" t="str">
        <f t="shared" si="140"/>
        <v/>
      </c>
      <c r="E1503" s="51" t="str">
        <f t="shared" si="141"/>
        <v/>
      </c>
      <c r="F1503" s="51" t="str">
        <f t="shared" si="142"/>
        <v/>
      </c>
      <c r="G1503" s="51" t="str">
        <f t="shared" si="143"/>
        <v/>
      </c>
    </row>
    <row r="1504" spans="1:7" x14ac:dyDescent="0.2">
      <c r="A1504" s="48" t="str">
        <f t="shared" si="138"/>
        <v/>
      </c>
      <c r="B1504" s="49" t="str">
        <f t="shared" si="139"/>
        <v/>
      </c>
      <c r="C1504" s="50" t="str">
        <f>IF(A1504="","",IF(variable,IF(A1504&lt;MortgageCalculator!$L$6*periods_per_year,start_rate,IF(MortgageCalculator!$L$10&gt;=0,MIN(MortgageCalculator!$L$7,start_rate+MortgageCalculator!$L$10*ROUNDUP((A1504-MortgageCalculator!$L$6*periods_per_year)/MortgageCalculator!$L$9,0)),MAX(MortgageCalculator!$L$8,start_rate+MortgageCalculator!$L$10*ROUNDUP((A1504-MortgageCalculator!$L$6*periods_per_year)/MortgageCalculator!$L$9,0)))),start_rate))</f>
        <v/>
      </c>
      <c r="D1504" s="51" t="str">
        <f t="shared" si="140"/>
        <v/>
      </c>
      <c r="E1504" s="51" t="str">
        <f t="shared" si="141"/>
        <v/>
      </c>
      <c r="F1504" s="51" t="str">
        <f t="shared" si="142"/>
        <v/>
      </c>
      <c r="G1504" s="51" t="str">
        <f t="shared" si="143"/>
        <v/>
      </c>
    </row>
    <row r="1505" spans="1:7" x14ac:dyDescent="0.2">
      <c r="A1505" s="48" t="str">
        <f t="shared" si="138"/>
        <v/>
      </c>
      <c r="B1505" s="49" t="str">
        <f t="shared" si="139"/>
        <v/>
      </c>
      <c r="C1505" s="50" t="str">
        <f>IF(A1505="","",IF(variable,IF(A1505&lt;MortgageCalculator!$L$6*periods_per_year,start_rate,IF(MortgageCalculator!$L$10&gt;=0,MIN(MortgageCalculator!$L$7,start_rate+MortgageCalculator!$L$10*ROUNDUP((A1505-MortgageCalculator!$L$6*periods_per_year)/MortgageCalculator!$L$9,0)),MAX(MortgageCalculator!$L$8,start_rate+MortgageCalculator!$L$10*ROUNDUP((A1505-MortgageCalculator!$L$6*periods_per_year)/MortgageCalculator!$L$9,0)))),start_rate))</f>
        <v/>
      </c>
      <c r="D1505" s="51" t="str">
        <f t="shared" si="140"/>
        <v/>
      </c>
      <c r="E1505" s="51" t="str">
        <f t="shared" si="141"/>
        <v/>
      </c>
      <c r="F1505" s="51" t="str">
        <f t="shared" si="142"/>
        <v/>
      </c>
      <c r="G1505" s="51" t="str">
        <f t="shared" si="143"/>
        <v/>
      </c>
    </row>
    <row r="1506" spans="1:7" x14ac:dyDescent="0.2">
      <c r="A1506" s="48" t="str">
        <f t="shared" si="138"/>
        <v/>
      </c>
      <c r="B1506" s="49" t="str">
        <f t="shared" si="139"/>
        <v/>
      </c>
      <c r="C1506" s="50" t="str">
        <f>IF(A1506="","",IF(variable,IF(A1506&lt;MortgageCalculator!$L$6*periods_per_year,start_rate,IF(MortgageCalculator!$L$10&gt;=0,MIN(MortgageCalculator!$L$7,start_rate+MortgageCalculator!$L$10*ROUNDUP((A1506-MortgageCalculator!$L$6*periods_per_year)/MortgageCalculator!$L$9,0)),MAX(MortgageCalculator!$L$8,start_rate+MortgageCalculator!$L$10*ROUNDUP((A1506-MortgageCalculator!$L$6*periods_per_year)/MortgageCalculator!$L$9,0)))),start_rate))</f>
        <v/>
      </c>
      <c r="D1506" s="51" t="str">
        <f t="shared" si="140"/>
        <v/>
      </c>
      <c r="E1506" s="51" t="str">
        <f t="shared" si="141"/>
        <v/>
      </c>
      <c r="F1506" s="51" t="str">
        <f t="shared" si="142"/>
        <v/>
      </c>
      <c r="G1506" s="51" t="str">
        <f t="shared" si="143"/>
        <v/>
      </c>
    </row>
    <row r="1507" spans="1:7" x14ac:dyDescent="0.2">
      <c r="A1507" s="48" t="str">
        <f t="shared" si="138"/>
        <v/>
      </c>
      <c r="B1507" s="49" t="str">
        <f t="shared" si="139"/>
        <v/>
      </c>
      <c r="C1507" s="50" t="str">
        <f>IF(A1507="","",IF(variable,IF(A1507&lt;MortgageCalculator!$L$6*periods_per_year,start_rate,IF(MortgageCalculator!$L$10&gt;=0,MIN(MortgageCalculator!$L$7,start_rate+MortgageCalculator!$L$10*ROUNDUP((A1507-MortgageCalculator!$L$6*periods_per_year)/MortgageCalculator!$L$9,0)),MAX(MortgageCalculator!$L$8,start_rate+MortgageCalculator!$L$10*ROUNDUP((A1507-MortgageCalculator!$L$6*periods_per_year)/MortgageCalculator!$L$9,0)))),start_rate))</f>
        <v/>
      </c>
      <c r="D1507" s="51" t="str">
        <f t="shared" si="140"/>
        <v/>
      </c>
      <c r="E1507" s="51" t="str">
        <f t="shared" si="141"/>
        <v/>
      </c>
      <c r="F1507" s="51" t="str">
        <f t="shared" si="142"/>
        <v/>
      </c>
      <c r="G1507" s="51" t="str">
        <f t="shared" si="143"/>
        <v/>
      </c>
    </row>
    <row r="1508" spans="1:7" x14ac:dyDescent="0.2">
      <c r="A1508" s="48" t="str">
        <f t="shared" si="138"/>
        <v/>
      </c>
      <c r="B1508" s="49" t="str">
        <f t="shared" si="139"/>
        <v/>
      </c>
      <c r="C1508" s="50" t="str">
        <f>IF(A1508="","",IF(variable,IF(A1508&lt;MortgageCalculator!$L$6*periods_per_year,start_rate,IF(MortgageCalculator!$L$10&gt;=0,MIN(MortgageCalculator!$L$7,start_rate+MortgageCalculator!$L$10*ROUNDUP((A1508-MortgageCalculator!$L$6*periods_per_year)/MortgageCalculator!$L$9,0)),MAX(MortgageCalculator!$L$8,start_rate+MortgageCalculator!$L$10*ROUNDUP((A1508-MortgageCalculator!$L$6*periods_per_year)/MortgageCalculator!$L$9,0)))),start_rate))</f>
        <v/>
      </c>
      <c r="D1508" s="51" t="str">
        <f t="shared" si="140"/>
        <v/>
      </c>
      <c r="E1508" s="51" t="str">
        <f t="shared" si="141"/>
        <v/>
      </c>
      <c r="F1508" s="51" t="str">
        <f t="shared" si="142"/>
        <v/>
      </c>
      <c r="G1508" s="51" t="str">
        <f t="shared" si="143"/>
        <v/>
      </c>
    </row>
    <row r="1509" spans="1:7" x14ac:dyDescent="0.2">
      <c r="A1509" s="48" t="str">
        <f t="shared" si="138"/>
        <v/>
      </c>
      <c r="B1509" s="49" t="str">
        <f t="shared" si="139"/>
        <v/>
      </c>
      <c r="C1509" s="50" t="str">
        <f>IF(A1509="","",IF(variable,IF(A1509&lt;MortgageCalculator!$L$6*periods_per_year,start_rate,IF(MortgageCalculator!$L$10&gt;=0,MIN(MortgageCalculator!$L$7,start_rate+MortgageCalculator!$L$10*ROUNDUP((A1509-MortgageCalculator!$L$6*periods_per_year)/MortgageCalculator!$L$9,0)),MAX(MortgageCalculator!$L$8,start_rate+MortgageCalculator!$L$10*ROUNDUP((A1509-MortgageCalculator!$L$6*periods_per_year)/MortgageCalculator!$L$9,0)))),start_rate))</f>
        <v/>
      </c>
      <c r="D1509" s="51" t="str">
        <f t="shared" si="140"/>
        <v/>
      </c>
      <c r="E1509" s="51" t="str">
        <f t="shared" si="141"/>
        <v/>
      </c>
      <c r="F1509" s="51" t="str">
        <f t="shared" si="142"/>
        <v/>
      </c>
      <c r="G1509" s="51" t="str">
        <f t="shared" si="143"/>
        <v/>
      </c>
    </row>
    <row r="1510" spans="1:7" x14ac:dyDescent="0.2">
      <c r="A1510" s="48" t="str">
        <f t="shared" si="138"/>
        <v/>
      </c>
      <c r="B1510" s="49" t="str">
        <f t="shared" si="139"/>
        <v/>
      </c>
      <c r="C1510" s="50" t="str">
        <f>IF(A1510="","",IF(variable,IF(A1510&lt;MortgageCalculator!$L$6*periods_per_year,start_rate,IF(MortgageCalculator!$L$10&gt;=0,MIN(MortgageCalculator!$L$7,start_rate+MortgageCalculator!$L$10*ROUNDUP((A1510-MortgageCalculator!$L$6*periods_per_year)/MortgageCalculator!$L$9,0)),MAX(MortgageCalculator!$L$8,start_rate+MortgageCalculator!$L$10*ROUNDUP((A1510-MortgageCalculator!$L$6*periods_per_year)/MortgageCalculator!$L$9,0)))),start_rate))</f>
        <v/>
      </c>
      <c r="D1510" s="51" t="str">
        <f t="shared" si="140"/>
        <v/>
      </c>
      <c r="E1510" s="51" t="str">
        <f t="shared" si="141"/>
        <v/>
      </c>
      <c r="F1510" s="51" t="str">
        <f t="shared" si="142"/>
        <v/>
      </c>
      <c r="G1510" s="51" t="str">
        <f t="shared" si="143"/>
        <v/>
      </c>
    </row>
    <row r="1511" spans="1:7" x14ac:dyDescent="0.2">
      <c r="A1511" s="48" t="str">
        <f t="shared" si="138"/>
        <v/>
      </c>
      <c r="B1511" s="49" t="str">
        <f t="shared" si="139"/>
        <v/>
      </c>
      <c r="C1511" s="50" t="str">
        <f>IF(A1511="","",IF(variable,IF(A1511&lt;MortgageCalculator!$L$6*periods_per_year,start_rate,IF(MortgageCalculator!$L$10&gt;=0,MIN(MortgageCalculator!$L$7,start_rate+MortgageCalculator!$L$10*ROUNDUP((A1511-MortgageCalculator!$L$6*periods_per_year)/MortgageCalculator!$L$9,0)),MAX(MortgageCalculator!$L$8,start_rate+MortgageCalculator!$L$10*ROUNDUP((A1511-MortgageCalculator!$L$6*periods_per_year)/MortgageCalculator!$L$9,0)))),start_rate))</f>
        <v/>
      </c>
      <c r="D1511" s="51" t="str">
        <f t="shared" si="140"/>
        <v/>
      </c>
      <c r="E1511" s="51" t="str">
        <f t="shared" si="141"/>
        <v/>
      </c>
      <c r="F1511" s="51" t="str">
        <f t="shared" si="142"/>
        <v/>
      </c>
      <c r="G1511" s="51" t="str">
        <f t="shared" si="143"/>
        <v/>
      </c>
    </row>
    <row r="1512" spans="1:7" x14ac:dyDescent="0.2">
      <c r="A1512" s="48" t="str">
        <f t="shared" si="138"/>
        <v/>
      </c>
      <c r="B1512" s="49" t="str">
        <f t="shared" si="139"/>
        <v/>
      </c>
      <c r="C1512" s="50" t="str">
        <f>IF(A1512="","",IF(variable,IF(A1512&lt;MortgageCalculator!$L$6*periods_per_year,start_rate,IF(MortgageCalculator!$L$10&gt;=0,MIN(MortgageCalculator!$L$7,start_rate+MortgageCalculator!$L$10*ROUNDUP((A1512-MortgageCalculator!$L$6*periods_per_year)/MortgageCalculator!$L$9,0)),MAX(MortgageCalculator!$L$8,start_rate+MortgageCalculator!$L$10*ROUNDUP((A1512-MortgageCalculator!$L$6*periods_per_year)/MortgageCalculator!$L$9,0)))),start_rate))</f>
        <v/>
      </c>
      <c r="D1512" s="51" t="str">
        <f t="shared" si="140"/>
        <v/>
      </c>
      <c r="E1512" s="51" t="str">
        <f t="shared" si="141"/>
        <v/>
      </c>
      <c r="F1512" s="51" t="str">
        <f t="shared" si="142"/>
        <v/>
      </c>
      <c r="G1512" s="51" t="str">
        <f t="shared" si="143"/>
        <v/>
      </c>
    </row>
    <row r="1513" spans="1:7" x14ac:dyDescent="0.2">
      <c r="A1513" s="48" t="str">
        <f t="shared" si="138"/>
        <v/>
      </c>
      <c r="B1513" s="49" t="str">
        <f t="shared" si="139"/>
        <v/>
      </c>
      <c r="C1513" s="50" t="str">
        <f>IF(A1513="","",IF(variable,IF(A1513&lt;MortgageCalculator!$L$6*periods_per_year,start_rate,IF(MortgageCalculator!$L$10&gt;=0,MIN(MortgageCalculator!$L$7,start_rate+MortgageCalculator!$L$10*ROUNDUP((A1513-MortgageCalculator!$L$6*periods_per_year)/MortgageCalculator!$L$9,0)),MAX(MortgageCalculator!$L$8,start_rate+MortgageCalculator!$L$10*ROUNDUP((A1513-MortgageCalculator!$L$6*periods_per_year)/MortgageCalculator!$L$9,0)))),start_rate))</f>
        <v/>
      </c>
      <c r="D1513" s="51" t="str">
        <f t="shared" si="140"/>
        <v/>
      </c>
      <c r="E1513" s="51" t="str">
        <f t="shared" si="141"/>
        <v/>
      </c>
      <c r="F1513" s="51" t="str">
        <f t="shared" si="142"/>
        <v/>
      </c>
      <c r="G1513" s="51" t="str">
        <f t="shared" si="143"/>
        <v/>
      </c>
    </row>
    <row r="1514" spans="1:7" x14ac:dyDescent="0.2">
      <c r="A1514" s="48" t="str">
        <f t="shared" si="138"/>
        <v/>
      </c>
      <c r="B1514" s="49" t="str">
        <f t="shared" si="139"/>
        <v/>
      </c>
      <c r="C1514" s="50" t="str">
        <f>IF(A1514="","",IF(variable,IF(A1514&lt;MortgageCalculator!$L$6*periods_per_year,start_rate,IF(MortgageCalculator!$L$10&gt;=0,MIN(MortgageCalculator!$L$7,start_rate+MortgageCalculator!$L$10*ROUNDUP((A1514-MortgageCalculator!$L$6*periods_per_year)/MortgageCalculator!$L$9,0)),MAX(MortgageCalculator!$L$8,start_rate+MortgageCalculator!$L$10*ROUNDUP((A1514-MortgageCalculator!$L$6*periods_per_year)/MortgageCalculator!$L$9,0)))),start_rate))</f>
        <v/>
      </c>
      <c r="D1514" s="51" t="str">
        <f t="shared" si="140"/>
        <v/>
      </c>
      <c r="E1514" s="51" t="str">
        <f t="shared" si="141"/>
        <v/>
      </c>
      <c r="F1514" s="51" t="str">
        <f t="shared" si="142"/>
        <v/>
      </c>
      <c r="G1514" s="51" t="str">
        <f t="shared" si="143"/>
        <v/>
      </c>
    </row>
    <row r="1515" spans="1:7" x14ac:dyDescent="0.2">
      <c r="A1515" s="48" t="str">
        <f t="shared" si="138"/>
        <v/>
      </c>
      <c r="B1515" s="49" t="str">
        <f t="shared" si="139"/>
        <v/>
      </c>
      <c r="C1515" s="50" t="str">
        <f>IF(A1515="","",IF(variable,IF(A1515&lt;MortgageCalculator!$L$6*periods_per_year,start_rate,IF(MortgageCalculator!$L$10&gt;=0,MIN(MortgageCalculator!$L$7,start_rate+MortgageCalculator!$L$10*ROUNDUP((A1515-MortgageCalculator!$L$6*periods_per_year)/MortgageCalculator!$L$9,0)),MAX(MortgageCalculator!$L$8,start_rate+MortgageCalculator!$L$10*ROUNDUP((A1515-MortgageCalculator!$L$6*periods_per_year)/MortgageCalculator!$L$9,0)))),start_rate))</f>
        <v/>
      </c>
      <c r="D1515" s="51" t="str">
        <f t="shared" si="140"/>
        <v/>
      </c>
      <c r="E1515" s="51" t="str">
        <f t="shared" si="141"/>
        <v/>
      </c>
      <c r="F1515" s="51" t="str">
        <f t="shared" si="142"/>
        <v/>
      </c>
      <c r="G1515" s="51" t="str">
        <f t="shared" si="143"/>
        <v/>
      </c>
    </row>
    <row r="1516" spans="1:7" x14ac:dyDescent="0.2">
      <c r="A1516" s="48" t="str">
        <f t="shared" si="138"/>
        <v/>
      </c>
      <c r="B1516" s="49" t="str">
        <f t="shared" si="139"/>
        <v/>
      </c>
      <c r="C1516" s="50" t="str">
        <f>IF(A1516="","",IF(variable,IF(A1516&lt;MortgageCalculator!$L$6*periods_per_year,start_rate,IF(MortgageCalculator!$L$10&gt;=0,MIN(MortgageCalculator!$L$7,start_rate+MortgageCalculator!$L$10*ROUNDUP((A1516-MortgageCalculator!$L$6*periods_per_year)/MortgageCalculator!$L$9,0)),MAX(MortgageCalculator!$L$8,start_rate+MortgageCalculator!$L$10*ROUNDUP((A1516-MortgageCalculator!$L$6*periods_per_year)/MortgageCalculator!$L$9,0)))),start_rate))</f>
        <v/>
      </c>
      <c r="D1516" s="51" t="str">
        <f t="shared" si="140"/>
        <v/>
      </c>
      <c r="E1516" s="51" t="str">
        <f t="shared" si="141"/>
        <v/>
      </c>
      <c r="F1516" s="51" t="str">
        <f t="shared" si="142"/>
        <v/>
      </c>
      <c r="G1516" s="51" t="str">
        <f t="shared" si="143"/>
        <v/>
      </c>
    </row>
    <row r="1517" spans="1:7" x14ac:dyDescent="0.2">
      <c r="A1517" s="48" t="str">
        <f t="shared" si="138"/>
        <v/>
      </c>
      <c r="B1517" s="49" t="str">
        <f t="shared" si="139"/>
        <v/>
      </c>
      <c r="C1517" s="50" t="str">
        <f>IF(A1517="","",IF(variable,IF(A1517&lt;MortgageCalculator!$L$6*periods_per_year,start_rate,IF(MortgageCalculator!$L$10&gt;=0,MIN(MortgageCalculator!$L$7,start_rate+MortgageCalculator!$L$10*ROUNDUP((A1517-MortgageCalculator!$L$6*periods_per_year)/MortgageCalculator!$L$9,0)),MAX(MortgageCalculator!$L$8,start_rate+MortgageCalculator!$L$10*ROUNDUP((A1517-MortgageCalculator!$L$6*periods_per_year)/MortgageCalculator!$L$9,0)))),start_rate))</f>
        <v/>
      </c>
      <c r="D1517" s="51" t="str">
        <f t="shared" si="140"/>
        <v/>
      </c>
      <c r="E1517" s="51" t="str">
        <f t="shared" si="141"/>
        <v/>
      </c>
      <c r="F1517" s="51" t="str">
        <f t="shared" si="142"/>
        <v/>
      </c>
      <c r="G1517" s="51" t="str">
        <f t="shared" si="143"/>
        <v/>
      </c>
    </row>
    <row r="1518" spans="1:7" x14ac:dyDescent="0.2">
      <c r="A1518" s="48" t="str">
        <f t="shared" si="138"/>
        <v/>
      </c>
      <c r="B1518" s="49" t="str">
        <f t="shared" si="139"/>
        <v/>
      </c>
      <c r="C1518" s="50" t="str">
        <f>IF(A1518="","",IF(variable,IF(A1518&lt;MortgageCalculator!$L$6*periods_per_year,start_rate,IF(MortgageCalculator!$L$10&gt;=0,MIN(MortgageCalculator!$L$7,start_rate+MortgageCalculator!$L$10*ROUNDUP((A1518-MortgageCalculator!$L$6*periods_per_year)/MortgageCalculator!$L$9,0)),MAX(MortgageCalculator!$L$8,start_rate+MortgageCalculator!$L$10*ROUNDUP((A1518-MortgageCalculator!$L$6*periods_per_year)/MortgageCalculator!$L$9,0)))),start_rate))</f>
        <v/>
      </c>
      <c r="D1518" s="51" t="str">
        <f t="shared" si="140"/>
        <v/>
      </c>
      <c r="E1518" s="51" t="str">
        <f t="shared" si="141"/>
        <v/>
      </c>
      <c r="F1518" s="51" t="str">
        <f t="shared" si="142"/>
        <v/>
      </c>
      <c r="G1518" s="51" t="str">
        <f t="shared" si="143"/>
        <v/>
      </c>
    </row>
    <row r="1519" spans="1:7" x14ac:dyDescent="0.2">
      <c r="A1519" s="48" t="str">
        <f t="shared" si="138"/>
        <v/>
      </c>
      <c r="B1519" s="49" t="str">
        <f t="shared" si="139"/>
        <v/>
      </c>
      <c r="C1519" s="50" t="str">
        <f>IF(A1519="","",IF(variable,IF(A1519&lt;MortgageCalculator!$L$6*periods_per_year,start_rate,IF(MortgageCalculator!$L$10&gt;=0,MIN(MortgageCalculator!$L$7,start_rate+MortgageCalculator!$L$10*ROUNDUP((A1519-MortgageCalculator!$L$6*periods_per_year)/MortgageCalculator!$L$9,0)),MAX(MortgageCalculator!$L$8,start_rate+MortgageCalculator!$L$10*ROUNDUP((A1519-MortgageCalculator!$L$6*periods_per_year)/MortgageCalculator!$L$9,0)))),start_rate))</f>
        <v/>
      </c>
      <c r="D1519" s="51" t="str">
        <f t="shared" si="140"/>
        <v/>
      </c>
      <c r="E1519" s="51" t="str">
        <f t="shared" si="141"/>
        <v/>
      </c>
      <c r="F1519" s="51" t="str">
        <f t="shared" si="142"/>
        <v/>
      </c>
      <c r="G1519" s="51" t="str">
        <f t="shared" si="143"/>
        <v/>
      </c>
    </row>
    <row r="1520" spans="1:7" x14ac:dyDescent="0.2">
      <c r="A1520" s="48" t="str">
        <f t="shared" si="138"/>
        <v/>
      </c>
      <c r="B1520" s="49" t="str">
        <f t="shared" si="139"/>
        <v/>
      </c>
      <c r="C1520" s="50" t="str">
        <f>IF(A1520="","",IF(variable,IF(A1520&lt;MortgageCalculator!$L$6*periods_per_year,start_rate,IF(MortgageCalculator!$L$10&gt;=0,MIN(MortgageCalculator!$L$7,start_rate+MortgageCalculator!$L$10*ROUNDUP((A1520-MortgageCalculator!$L$6*periods_per_year)/MortgageCalculator!$L$9,0)),MAX(MortgageCalculator!$L$8,start_rate+MortgageCalculator!$L$10*ROUNDUP((A1520-MortgageCalculator!$L$6*periods_per_year)/MortgageCalculator!$L$9,0)))),start_rate))</f>
        <v/>
      </c>
      <c r="D1520" s="51" t="str">
        <f t="shared" si="140"/>
        <v/>
      </c>
      <c r="E1520" s="51" t="str">
        <f t="shared" si="141"/>
        <v/>
      </c>
      <c r="F1520" s="51" t="str">
        <f t="shared" si="142"/>
        <v/>
      </c>
      <c r="G1520" s="51" t="str">
        <f t="shared" si="143"/>
        <v/>
      </c>
    </row>
    <row r="1521" spans="1:7" x14ac:dyDescent="0.2">
      <c r="A1521" s="48" t="str">
        <f t="shared" si="138"/>
        <v/>
      </c>
      <c r="B1521" s="49" t="str">
        <f t="shared" si="139"/>
        <v/>
      </c>
      <c r="C1521" s="50" t="str">
        <f>IF(A1521="","",IF(variable,IF(A1521&lt;MortgageCalculator!$L$6*periods_per_year,start_rate,IF(MortgageCalculator!$L$10&gt;=0,MIN(MortgageCalculator!$L$7,start_rate+MortgageCalculator!$L$10*ROUNDUP((A1521-MortgageCalculator!$L$6*periods_per_year)/MortgageCalculator!$L$9,0)),MAX(MortgageCalculator!$L$8,start_rate+MortgageCalculator!$L$10*ROUNDUP((A1521-MortgageCalculator!$L$6*periods_per_year)/MortgageCalculator!$L$9,0)))),start_rate))</f>
        <v/>
      </c>
      <c r="D1521" s="51" t="str">
        <f t="shared" si="140"/>
        <v/>
      </c>
      <c r="E1521" s="51" t="str">
        <f t="shared" si="141"/>
        <v/>
      </c>
      <c r="F1521" s="51" t="str">
        <f t="shared" si="142"/>
        <v/>
      </c>
      <c r="G1521" s="51" t="str">
        <f t="shared" si="143"/>
        <v/>
      </c>
    </row>
    <row r="1522" spans="1:7" x14ac:dyDescent="0.2">
      <c r="A1522" s="48" t="str">
        <f t="shared" si="138"/>
        <v/>
      </c>
      <c r="B1522" s="49" t="str">
        <f t="shared" si="139"/>
        <v/>
      </c>
      <c r="C1522" s="50" t="str">
        <f>IF(A1522="","",IF(variable,IF(A1522&lt;MortgageCalculator!$L$6*periods_per_year,start_rate,IF(MortgageCalculator!$L$10&gt;=0,MIN(MortgageCalculator!$L$7,start_rate+MortgageCalculator!$L$10*ROUNDUP((A1522-MortgageCalculator!$L$6*periods_per_year)/MortgageCalculator!$L$9,0)),MAX(MortgageCalculator!$L$8,start_rate+MortgageCalculator!$L$10*ROUNDUP((A1522-MortgageCalculator!$L$6*periods_per_year)/MortgageCalculator!$L$9,0)))),start_rate))</f>
        <v/>
      </c>
      <c r="D1522" s="51" t="str">
        <f t="shared" si="140"/>
        <v/>
      </c>
      <c r="E1522" s="51" t="str">
        <f t="shared" si="141"/>
        <v/>
      </c>
      <c r="F1522" s="51" t="str">
        <f t="shared" si="142"/>
        <v/>
      </c>
      <c r="G1522" s="51" t="str">
        <f t="shared" si="143"/>
        <v/>
      </c>
    </row>
    <row r="1523" spans="1:7" x14ac:dyDescent="0.2">
      <c r="A1523" s="48" t="str">
        <f t="shared" si="138"/>
        <v/>
      </c>
      <c r="B1523" s="49" t="str">
        <f t="shared" si="139"/>
        <v/>
      </c>
      <c r="C1523" s="50" t="str">
        <f>IF(A1523="","",IF(variable,IF(A1523&lt;MortgageCalculator!$L$6*periods_per_year,start_rate,IF(MortgageCalculator!$L$10&gt;=0,MIN(MortgageCalculator!$L$7,start_rate+MortgageCalculator!$L$10*ROUNDUP((A1523-MortgageCalculator!$L$6*periods_per_year)/MortgageCalculator!$L$9,0)),MAX(MortgageCalculator!$L$8,start_rate+MortgageCalculator!$L$10*ROUNDUP((A1523-MortgageCalculator!$L$6*periods_per_year)/MortgageCalculator!$L$9,0)))),start_rate))</f>
        <v/>
      </c>
      <c r="D1523" s="51" t="str">
        <f t="shared" si="140"/>
        <v/>
      </c>
      <c r="E1523" s="51" t="str">
        <f t="shared" si="141"/>
        <v/>
      </c>
      <c r="F1523" s="51" t="str">
        <f t="shared" si="142"/>
        <v/>
      </c>
      <c r="G1523" s="51" t="str">
        <f t="shared" si="143"/>
        <v/>
      </c>
    </row>
    <row r="1524" spans="1:7" x14ac:dyDescent="0.2">
      <c r="A1524" s="48" t="str">
        <f t="shared" si="138"/>
        <v/>
      </c>
      <c r="B1524" s="49" t="str">
        <f t="shared" si="139"/>
        <v/>
      </c>
      <c r="C1524" s="50" t="str">
        <f>IF(A1524="","",IF(variable,IF(A1524&lt;MortgageCalculator!$L$6*periods_per_year,start_rate,IF(MortgageCalculator!$L$10&gt;=0,MIN(MortgageCalculator!$L$7,start_rate+MortgageCalculator!$L$10*ROUNDUP((A1524-MortgageCalculator!$L$6*periods_per_year)/MortgageCalculator!$L$9,0)),MAX(MortgageCalculator!$L$8,start_rate+MortgageCalculator!$L$10*ROUNDUP((A1524-MortgageCalculator!$L$6*periods_per_year)/MortgageCalculator!$L$9,0)))),start_rate))</f>
        <v/>
      </c>
      <c r="D1524" s="51" t="str">
        <f t="shared" si="140"/>
        <v/>
      </c>
      <c r="E1524" s="51" t="str">
        <f t="shared" si="141"/>
        <v/>
      </c>
      <c r="F1524" s="51" t="str">
        <f t="shared" si="142"/>
        <v/>
      </c>
      <c r="G1524" s="51" t="str">
        <f t="shared" si="143"/>
        <v/>
      </c>
    </row>
    <row r="1525" spans="1:7" x14ac:dyDescent="0.2">
      <c r="A1525" s="48" t="str">
        <f t="shared" si="138"/>
        <v/>
      </c>
      <c r="B1525" s="49" t="str">
        <f t="shared" si="139"/>
        <v/>
      </c>
      <c r="C1525" s="50" t="str">
        <f>IF(A1525="","",IF(variable,IF(A1525&lt;MortgageCalculator!$L$6*periods_per_year,start_rate,IF(MortgageCalculator!$L$10&gt;=0,MIN(MortgageCalculator!$L$7,start_rate+MortgageCalculator!$L$10*ROUNDUP((A1525-MortgageCalculator!$L$6*periods_per_year)/MortgageCalculator!$L$9,0)),MAX(MortgageCalculator!$L$8,start_rate+MortgageCalculator!$L$10*ROUNDUP((A1525-MortgageCalculator!$L$6*periods_per_year)/MortgageCalculator!$L$9,0)))),start_rate))</f>
        <v/>
      </c>
      <c r="D1525" s="51" t="str">
        <f t="shared" si="140"/>
        <v/>
      </c>
      <c r="E1525" s="51" t="str">
        <f t="shared" si="141"/>
        <v/>
      </c>
      <c r="F1525" s="51" t="str">
        <f t="shared" si="142"/>
        <v/>
      </c>
      <c r="G1525" s="51" t="str">
        <f t="shared" si="143"/>
        <v/>
      </c>
    </row>
    <row r="1526" spans="1:7" x14ac:dyDescent="0.2">
      <c r="A1526" s="48" t="str">
        <f t="shared" si="138"/>
        <v/>
      </c>
      <c r="B1526" s="49" t="str">
        <f t="shared" si="139"/>
        <v/>
      </c>
      <c r="C1526" s="50" t="str">
        <f>IF(A1526="","",IF(variable,IF(A1526&lt;MortgageCalculator!$L$6*periods_per_year,start_rate,IF(MortgageCalculator!$L$10&gt;=0,MIN(MortgageCalculator!$L$7,start_rate+MortgageCalculator!$L$10*ROUNDUP((A1526-MortgageCalculator!$L$6*periods_per_year)/MortgageCalculator!$L$9,0)),MAX(MortgageCalculator!$L$8,start_rate+MortgageCalculator!$L$10*ROUNDUP((A1526-MortgageCalculator!$L$6*periods_per_year)/MortgageCalculator!$L$9,0)))),start_rate))</f>
        <v/>
      </c>
      <c r="D1526" s="51" t="str">
        <f t="shared" si="140"/>
        <v/>
      </c>
      <c r="E1526" s="51" t="str">
        <f t="shared" si="141"/>
        <v/>
      </c>
      <c r="F1526" s="51" t="str">
        <f t="shared" si="142"/>
        <v/>
      </c>
      <c r="G1526" s="51" t="str">
        <f t="shared" si="143"/>
        <v/>
      </c>
    </row>
    <row r="1527" spans="1:7" x14ac:dyDescent="0.2">
      <c r="A1527" s="48" t="str">
        <f t="shared" si="138"/>
        <v/>
      </c>
      <c r="B1527" s="49" t="str">
        <f t="shared" si="139"/>
        <v/>
      </c>
      <c r="C1527" s="50" t="str">
        <f>IF(A1527="","",IF(variable,IF(A1527&lt;MortgageCalculator!$L$6*periods_per_year,start_rate,IF(MortgageCalculator!$L$10&gt;=0,MIN(MortgageCalculator!$L$7,start_rate+MortgageCalculator!$L$10*ROUNDUP((A1527-MortgageCalculator!$L$6*periods_per_year)/MortgageCalculator!$L$9,0)),MAX(MortgageCalculator!$L$8,start_rate+MortgageCalculator!$L$10*ROUNDUP((A1527-MortgageCalculator!$L$6*periods_per_year)/MortgageCalculator!$L$9,0)))),start_rate))</f>
        <v/>
      </c>
      <c r="D1527" s="51" t="str">
        <f t="shared" si="140"/>
        <v/>
      </c>
      <c r="E1527" s="51" t="str">
        <f t="shared" si="141"/>
        <v/>
      </c>
      <c r="F1527" s="51" t="str">
        <f t="shared" si="142"/>
        <v/>
      </c>
      <c r="G1527" s="51" t="str">
        <f t="shared" si="143"/>
        <v/>
      </c>
    </row>
    <row r="1528" spans="1:7" x14ac:dyDescent="0.2">
      <c r="A1528" s="48" t="str">
        <f t="shared" si="138"/>
        <v/>
      </c>
      <c r="B1528" s="49" t="str">
        <f t="shared" si="139"/>
        <v/>
      </c>
      <c r="C1528" s="50" t="str">
        <f>IF(A1528="","",IF(variable,IF(A1528&lt;MortgageCalculator!$L$6*periods_per_year,start_rate,IF(MortgageCalculator!$L$10&gt;=0,MIN(MortgageCalculator!$L$7,start_rate+MortgageCalculator!$L$10*ROUNDUP((A1528-MortgageCalculator!$L$6*periods_per_year)/MortgageCalculator!$L$9,0)),MAX(MortgageCalculator!$L$8,start_rate+MortgageCalculator!$L$10*ROUNDUP((A1528-MortgageCalculator!$L$6*periods_per_year)/MortgageCalculator!$L$9,0)))),start_rate))</f>
        <v/>
      </c>
      <c r="D1528" s="51" t="str">
        <f t="shared" si="140"/>
        <v/>
      </c>
      <c r="E1528" s="51" t="str">
        <f t="shared" si="141"/>
        <v/>
      </c>
      <c r="F1528" s="51" t="str">
        <f t="shared" si="142"/>
        <v/>
      </c>
      <c r="G1528" s="51" t="str">
        <f t="shared" si="143"/>
        <v/>
      </c>
    </row>
    <row r="1529" spans="1:7" x14ac:dyDescent="0.2">
      <c r="A1529" s="48" t="str">
        <f t="shared" si="138"/>
        <v/>
      </c>
      <c r="B1529" s="49" t="str">
        <f t="shared" si="139"/>
        <v/>
      </c>
      <c r="C1529" s="50" t="str">
        <f>IF(A1529="","",IF(variable,IF(A1529&lt;MortgageCalculator!$L$6*periods_per_year,start_rate,IF(MortgageCalculator!$L$10&gt;=0,MIN(MortgageCalculator!$L$7,start_rate+MortgageCalculator!$L$10*ROUNDUP((A1529-MortgageCalculator!$L$6*periods_per_year)/MortgageCalculator!$L$9,0)),MAX(MortgageCalculator!$L$8,start_rate+MortgageCalculator!$L$10*ROUNDUP((A1529-MortgageCalculator!$L$6*periods_per_year)/MortgageCalculator!$L$9,0)))),start_rate))</f>
        <v/>
      </c>
      <c r="D1529" s="51" t="str">
        <f t="shared" si="140"/>
        <v/>
      </c>
      <c r="E1529" s="51" t="str">
        <f t="shared" si="141"/>
        <v/>
      </c>
      <c r="F1529" s="51" t="str">
        <f t="shared" si="142"/>
        <v/>
      </c>
      <c r="G1529" s="51" t="str">
        <f t="shared" si="143"/>
        <v/>
      </c>
    </row>
    <row r="1530" spans="1:7" x14ac:dyDescent="0.2">
      <c r="A1530" s="48" t="str">
        <f t="shared" si="138"/>
        <v/>
      </c>
      <c r="B1530" s="49" t="str">
        <f t="shared" si="139"/>
        <v/>
      </c>
      <c r="C1530" s="50" t="str">
        <f>IF(A1530="","",IF(variable,IF(A1530&lt;MortgageCalculator!$L$6*periods_per_year,start_rate,IF(MortgageCalculator!$L$10&gt;=0,MIN(MortgageCalculator!$L$7,start_rate+MortgageCalculator!$L$10*ROUNDUP((A1530-MortgageCalculator!$L$6*periods_per_year)/MortgageCalculator!$L$9,0)),MAX(MortgageCalculator!$L$8,start_rate+MortgageCalculator!$L$10*ROUNDUP((A1530-MortgageCalculator!$L$6*periods_per_year)/MortgageCalculator!$L$9,0)))),start_rate))</f>
        <v/>
      </c>
      <c r="D1530" s="51" t="str">
        <f t="shared" si="140"/>
        <v/>
      </c>
      <c r="E1530" s="51" t="str">
        <f t="shared" si="141"/>
        <v/>
      </c>
      <c r="F1530" s="51" t="str">
        <f t="shared" si="142"/>
        <v/>
      </c>
      <c r="G1530" s="51" t="str">
        <f t="shared" si="143"/>
        <v/>
      </c>
    </row>
    <row r="1531" spans="1:7" x14ac:dyDescent="0.2">
      <c r="A1531" s="48" t="str">
        <f t="shared" si="138"/>
        <v/>
      </c>
      <c r="B1531" s="49" t="str">
        <f t="shared" si="139"/>
        <v/>
      </c>
      <c r="C1531" s="50" t="str">
        <f>IF(A1531="","",IF(variable,IF(A1531&lt;MortgageCalculator!$L$6*periods_per_year,start_rate,IF(MortgageCalculator!$L$10&gt;=0,MIN(MortgageCalculator!$L$7,start_rate+MortgageCalculator!$L$10*ROUNDUP((A1531-MortgageCalculator!$L$6*periods_per_year)/MortgageCalculator!$L$9,0)),MAX(MortgageCalculator!$L$8,start_rate+MortgageCalculator!$L$10*ROUNDUP((A1531-MortgageCalculator!$L$6*periods_per_year)/MortgageCalculator!$L$9,0)))),start_rate))</f>
        <v/>
      </c>
      <c r="D1531" s="51" t="str">
        <f t="shared" si="140"/>
        <v/>
      </c>
      <c r="E1531" s="51" t="str">
        <f t="shared" si="141"/>
        <v/>
      </c>
      <c r="F1531" s="51" t="str">
        <f t="shared" si="142"/>
        <v/>
      </c>
      <c r="G1531" s="51" t="str">
        <f t="shared" si="143"/>
        <v/>
      </c>
    </row>
    <row r="1532" spans="1:7" x14ac:dyDescent="0.2">
      <c r="A1532" s="48" t="str">
        <f t="shared" si="138"/>
        <v/>
      </c>
      <c r="B1532" s="49" t="str">
        <f t="shared" si="139"/>
        <v/>
      </c>
      <c r="C1532" s="50" t="str">
        <f>IF(A1532="","",IF(variable,IF(A1532&lt;MortgageCalculator!$L$6*periods_per_year,start_rate,IF(MortgageCalculator!$L$10&gt;=0,MIN(MortgageCalculator!$L$7,start_rate+MortgageCalculator!$L$10*ROUNDUP((A1532-MortgageCalculator!$L$6*periods_per_year)/MortgageCalculator!$L$9,0)),MAX(MortgageCalculator!$L$8,start_rate+MortgageCalculator!$L$10*ROUNDUP((A1532-MortgageCalculator!$L$6*periods_per_year)/MortgageCalculator!$L$9,0)))),start_rate))</f>
        <v/>
      </c>
      <c r="D1532" s="51" t="str">
        <f t="shared" si="140"/>
        <v/>
      </c>
      <c r="E1532" s="51" t="str">
        <f t="shared" si="141"/>
        <v/>
      </c>
      <c r="F1532" s="51" t="str">
        <f t="shared" si="142"/>
        <v/>
      </c>
      <c r="G1532" s="51" t="str">
        <f t="shared" si="143"/>
        <v/>
      </c>
    </row>
    <row r="1533" spans="1:7" x14ac:dyDescent="0.2">
      <c r="A1533" s="48" t="str">
        <f t="shared" si="138"/>
        <v/>
      </c>
      <c r="B1533" s="49" t="str">
        <f t="shared" si="139"/>
        <v/>
      </c>
      <c r="C1533" s="50" t="str">
        <f>IF(A1533="","",IF(variable,IF(A1533&lt;MortgageCalculator!$L$6*periods_per_year,start_rate,IF(MortgageCalculator!$L$10&gt;=0,MIN(MortgageCalculator!$L$7,start_rate+MortgageCalculator!$L$10*ROUNDUP((A1533-MortgageCalculator!$L$6*periods_per_year)/MortgageCalculator!$L$9,0)),MAX(MortgageCalculator!$L$8,start_rate+MortgageCalculator!$L$10*ROUNDUP((A1533-MortgageCalculator!$L$6*periods_per_year)/MortgageCalculator!$L$9,0)))),start_rate))</f>
        <v/>
      </c>
      <c r="D1533" s="51" t="str">
        <f t="shared" si="140"/>
        <v/>
      </c>
      <c r="E1533" s="51" t="str">
        <f t="shared" si="141"/>
        <v/>
      </c>
      <c r="F1533" s="51" t="str">
        <f t="shared" si="142"/>
        <v/>
      </c>
      <c r="G1533" s="51" t="str">
        <f t="shared" si="143"/>
        <v/>
      </c>
    </row>
    <row r="1534" spans="1:7" x14ac:dyDescent="0.2">
      <c r="A1534" s="48" t="str">
        <f t="shared" si="138"/>
        <v/>
      </c>
      <c r="B1534" s="49" t="str">
        <f t="shared" si="139"/>
        <v/>
      </c>
      <c r="C1534" s="50" t="str">
        <f>IF(A1534="","",IF(variable,IF(A1534&lt;MortgageCalculator!$L$6*periods_per_year,start_rate,IF(MortgageCalculator!$L$10&gt;=0,MIN(MortgageCalculator!$L$7,start_rate+MortgageCalculator!$L$10*ROUNDUP((A1534-MortgageCalculator!$L$6*periods_per_year)/MortgageCalculator!$L$9,0)),MAX(MortgageCalculator!$L$8,start_rate+MortgageCalculator!$L$10*ROUNDUP((A1534-MortgageCalculator!$L$6*periods_per_year)/MortgageCalculator!$L$9,0)))),start_rate))</f>
        <v/>
      </c>
      <c r="D1534" s="51" t="str">
        <f t="shared" si="140"/>
        <v/>
      </c>
      <c r="E1534" s="51" t="str">
        <f t="shared" si="141"/>
        <v/>
      </c>
      <c r="F1534" s="51" t="str">
        <f t="shared" si="142"/>
        <v/>
      </c>
      <c r="G1534" s="51" t="str">
        <f t="shared" si="143"/>
        <v/>
      </c>
    </row>
    <row r="1535" spans="1:7" x14ac:dyDescent="0.2">
      <c r="A1535" s="48" t="str">
        <f t="shared" si="138"/>
        <v/>
      </c>
      <c r="B1535" s="49" t="str">
        <f t="shared" si="139"/>
        <v/>
      </c>
      <c r="C1535" s="50" t="str">
        <f>IF(A1535="","",IF(variable,IF(A1535&lt;MortgageCalculator!$L$6*periods_per_year,start_rate,IF(MortgageCalculator!$L$10&gt;=0,MIN(MortgageCalculator!$L$7,start_rate+MortgageCalculator!$L$10*ROUNDUP((A1535-MortgageCalculator!$L$6*periods_per_year)/MortgageCalculator!$L$9,0)),MAX(MortgageCalculator!$L$8,start_rate+MortgageCalculator!$L$10*ROUNDUP((A1535-MortgageCalculator!$L$6*periods_per_year)/MortgageCalculator!$L$9,0)))),start_rate))</f>
        <v/>
      </c>
      <c r="D1535" s="51" t="str">
        <f t="shared" si="140"/>
        <v/>
      </c>
      <c r="E1535" s="51" t="str">
        <f t="shared" si="141"/>
        <v/>
      </c>
      <c r="F1535" s="51" t="str">
        <f t="shared" si="142"/>
        <v/>
      </c>
      <c r="G1535" s="51" t="str">
        <f t="shared" si="143"/>
        <v/>
      </c>
    </row>
    <row r="1536" spans="1:7" x14ac:dyDescent="0.2">
      <c r="A1536" s="48" t="str">
        <f t="shared" si="138"/>
        <v/>
      </c>
      <c r="B1536" s="49" t="str">
        <f t="shared" si="139"/>
        <v/>
      </c>
      <c r="C1536" s="50" t="str">
        <f>IF(A1536="","",IF(variable,IF(A1536&lt;MortgageCalculator!$L$6*periods_per_year,start_rate,IF(MortgageCalculator!$L$10&gt;=0,MIN(MortgageCalculator!$L$7,start_rate+MortgageCalculator!$L$10*ROUNDUP((A1536-MortgageCalculator!$L$6*periods_per_year)/MortgageCalculator!$L$9,0)),MAX(MortgageCalculator!$L$8,start_rate+MortgageCalculator!$L$10*ROUNDUP((A1536-MortgageCalculator!$L$6*periods_per_year)/MortgageCalculator!$L$9,0)))),start_rate))</f>
        <v/>
      </c>
      <c r="D1536" s="51" t="str">
        <f t="shared" si="140"/>
        <v/>
      </c>
      <c r="E1536" s="51" t="str">
        <f t="shared" si="141"/>
        <v/>
      </c>
      <c r="F1536" s="51" t="str">
        <f t="shared" si="142"/>
        <v/>
      </c>
      <c r="G1536" s="51" t="str">
        <f t="shared" si="143"/>
        <v/>
      </c>
    </row>
    <row r="1537" spans="1:7" x14ac:dyDescent="0.2">
      <c r="A1537" s="48" t="str">
        <f t="shared" si="138"/>
        <v/>
      </c>
      <c r="B1537" s="49" t="str">
        <f t="shared" si="139"/>
        <v/>
      </c>
      <c r="C1537" s="50" t="str">
        <f>IF(A1537="","",IF(variable,IF(A1537&lt;MortgageCalculator!$L$6*periods_per_year,start_rate,IF(MortgageCalculator!$L$10&gt;=0,MIN(MortgageCalculator!$L$7,start_rate+MortgageCalculator!$L$10*ROUNDUP((A1537-MortgageCalculator!$L$6*periods_per_year)/MortgageCalculator!$L$9,0)),MAX(MortgageCalculator!$L$8,start_rate+MortgageCalculator!$L$10*ROUNDUP((A1537-MortgageCalculator!$L$6*periods_per_year)/MortgageCalculator!$L$9,0)))),start_rate))</f>
        <v/>
      </c>
      <c r="D1537" s="51" t="str">
        <f t="shared" si="140"/>
        <v/>
      </c>
      <c r="E1537" s="51" t="str">
        <f t="shared" si="141"/>
        <v/>
      </c>
      <c r="F1537" s="51" t="str">
        <f t="shared" si="142"/>
        <v/>
      </c>
      <c r="G1537" s="51" t="str">
        <f t="shared" si="143"/>
        <v/>
      </c>
    </row>
    <row r="1538" spans="1:7" x14ac:dyDescent="0.2">
      <c r="A1538" s="48" t="str">
        <f t="shared" si="138"/>
        <v/>
      </c>
      <c r="B1538" s="49" t="str">
        <f t="shared" si="139"/>
        <v/>
      </c>
      <c r="C1538" s="50" t="str">
        <f>IF(A1538="","",IF(variable,IF(A1538&lt;MortgageCalculator!$L$6*periods_per_year,start_rate,IF(MortgageCalculator!$L$10&gt;=0,MIN(MortgageCalculator!$L$7,start_rate+MortgageCalculator!$L$10*ROUNDUP((A1538-MortgageCalculator!$L$6*periods_per_year)/MortgageCalculator!$L$9,0)),MAX(MortgageCalculator!$L$8,start_rate+MortgageCalculator!$L$10*ROUNDUP((A1538-MortgageCalculator!$L$6*periods_per_year)/MortgageCalculator!$L$9,0)))),start_rate))</f>
        <v/>
      </c>
      <c r="D1538" s="51" t="str">
        <f t="shared" si="140"/>
        <v/>
      </c>
      <c r="E1538" s="51" t="str">
        <f t="shared" si="141"/>
        <v/>
      </c>
      <c r="F1538" s="51" t="str">
        <f t="shared" si="142"/>
        <v/>
      </c>
      <c r="G1538" s="51" t="str">
        <f t="shared" si="143"/>
        <v/>
      </c>
    </row>
    <row r="1539" spans="1:7" x14ac:dyDescent="0.2">
      <c r="A1539" s="48" t="str">
        <f t="shared" si="138"/>
        <v/>
      </c>
      <c r="B1539" s="49" t="str">
        <f t="shared" si="139"/>
        <v/>
      </c>
      <c r="C1539" s="50" t="str">
        <f>IF(A1539="","",IF(variable,IF(A1539&lt;MortgageCalculator!$L$6*periods_per_year,start_rate,IF(MortgageCalculator!$L$10&gt;=0,MIN(MortgageCalculator!$L$7,start_rate+MortgageCalculator!$L$10*ROUNDUP((A1539-MortgageCalculator!$L$6*periods_per_year)/MortgageCalculator!$L$9,0)),MAX(MortgageCalculator!$L$8,start_rate+MortgageCalculator!$L$10*ROUNDUP((A1539-MortgageCalculator!$L$6*periods_per_year)/MortgageCalculator!$L$9,0)))),start_rate))</f>
        <v/>
      </c>
      <c r="D1539" s="51" t="str">
        <f t="shared" si="140"/>
        <v/>
      </c>
      <c r="E1539" s="51" t="str">
        <f t="shared" si="141"/>
        <v/>
      </c>
      <c r="F1539" s="51" t="str">
        <f t="shared" si="142"/>
        <v/>
      </c>
      <c r="G1539" s="51" t="str">
        <f t="shared" si="143"/>
        <v/>
      </c>
    </row>
    <row r="1540" spans="1:7" x14ac:dyDescent="0.2">
      <c r="A1540" s="48" t="str">
        <f t="shared" ref="A1540:A1563" si="144">IF(G1539="","",IF(OR(A1539&gt;=nper,ROUND(G1539,2)&lt;=0),"",A1539+1))</f>
        <v/>
      </c>
      <c r="B1540" s="49" t="str">
        <f t="shared" ref="B1540:B1563" si="145">IF(A1540="","",IF(OR(periods_per_year=26,periods_per_year=52),IF(periods_per_year=26,IF(A1540=1,fpdate,B1539+14),IF(periods_per_year=52,IF(A1540=1,fpdate,B1539+7),"n/a")),IF(periods_per_year=24,DATE(YEAR(fpdate),MONTH(fpdate)+(A1540-1)/2+IF(AND(DAY(fpdate)&gt;=15,MOD(A1540,2)=0),1,0),IF(MOD(A1540,2)=0,IF(DAY(fpdate)&gt;=15,DAY(fpdate)-14,DAY(fpdate)+14),DAY(fpdate))),IF(DAY(DATE(YEAR(fpdate),MONTH(fpdate)+A1540-1,DAY(fpdate)))&lt;&gt;DAY(fpdate),DATE(YEAR(fpdate),MONTH(fpdate)+A1540,0),DATE(YEAR(fpdate),MONTH(fpdate)+A1540-1,DAY(fpdate))))))</f>
        <v/>
      </c>
      <c r="C1540" s="50" t="str">
        <f>IF(A1540="","",IF(variable,IF(A1540&lt;MortgageCalculator!$L$6*periods_per_year,start_rate,IF(MortgageCalculator!$L$10&gt;=0,MIN(MortgageCalculator!$L$7,start_rate+MortgageCalculator!$L$10*ROUNDUP((A1540-MortgageCalculator!$L$6*periods_per_year)/MortgageCalculator!$L$9,0)),MAX(MortgageCalculator!$L$8,start_rate+MortgageCalculator!$L$10*ROUNDUP((A1540-MortgageCalculator!$L$6*periods_per_year)/MortgageCalculator!$L$9,0)))),start_rate))</f>
        <v/>
      </c>
      <c r="D1540" s="51" t="str">
        <f t="shared" ref="D1540:D1563" si="146">IF(A1540="","",ROUND((((1+C1540/CP)^(CP/periods_per_year))-1)*G1539,2))</f>
        <v/>
      </c>
      <c r="E1540" s="51" t="str">
        <f t="shared" ref="E1540:E1563" si="147">IF(A1540="","",IF(A1540=nper,G1539+D1540,MIN(G1539+D1540,IF(C1540=C1539,E1539,ROUND(-PMT(((1+C1540/CP)^(CP/periods_per_year))-1,nper-A1540+1,G1539),2)))))</f>
        <v/>
      </c>
      <c r="F1540" s="51" t="str">
        <f t="shared" ref="F1540:F1563" si="148">IF(A1540="","",E1540-D1540)</f>
        <v/>
      </c>
      <c r="G1540" s="51" t="str">
        <f t="shared" ref="G1540:G1563" si="149">IF(A1540="","",G1539-F1540)</f>
        <v/>
      </c>
    </row>
    <row r="1541" spans="1:7" x14ac:dyDescent="0.2">
      <c r="A1541" s="48" t="str">
        <f t="shared" si="144"/>
        <v/>
      </c>
      <c r="B1541" s="49" t="str">
        <f t="shared" si="145"/>
        <v/>
      </c>
      <c r="C1541" s="50" t="str">
        <f>IF(A1541="","",IF(variable,IF(A1541&lt;MortgageCalculator!$L$6*periods_per_year,start_rate,IF(MortgageCalculator!$L$10&gt;=0,MIN(MortgageCalculator!$L$7,start_rate+MortgageCalculator!$L$10*ROUNDUP((A1541-MortgageCalculator!$L$6*periods_per_year)/MortgageCalculator!$L$9,0)),MAX(MortgageCalculator!$L$8,start_rate+MortgageCalculator!$L$10*ROUNDUP((A1541-MortgageCalculator!$L$6*periods_per_year)/MortgageCalculator!$L$9,0)))),start_rate))</f>
        <v/>
      </c>
      <c r="D1541" s="51" t="str">
        <f t="shared" si="146"/>
        <v/>
      </c>
      <c r="E1541" s="51" t="str">
        <f t="shared" si="147"/>
        <v/>
      </c>
      <c r="F1541" s="51" t="str">
        <f t="shared" si="148"/>
        <v/>
      </c>
      <c r="G1541" s="51" t="str">
        <f t="shared" si="149"/>
        <v/>
      </c>
    </row>
    <row r="1542" spans="1:7" x14ac:dyDescent="0.2">
      <c r="A1542" s="48" t="str">
        <f t="shared" si="144"/>
        <v/>
      </c>
      <c r="B1542" s="49" t="str">
        <f t="shared" si="145"/>
        <v/>
      </c>
      <c r="C1542" s="50" t="str">
        <f>IF(A1542="","",IF(variable,IF(A1542&lt;MortgageCalculator!$L$6*periods_per_year,start_rate,IF(MortgageCalculator!$L$10&gt;=0,MIN(MortgageCalculator!$L$7,start_rate+MortgageCalculator!$L$10*ROUNDUP((A1542-MortgageCalculator!$L$6*periods_per_year)/MortgageCalculator!$L$9,0)),MAX(MortgageCalculator!$L$8,start_rate+MortgageCalculator!$L$10*ROUNDUP((A1542-MortgageCalculator!$L$6*periods_per_year)/MortgageCalculator!$L$9,0)))),start_rate))</f>
        <v/>
      </c>
      <c r="D1542" s="51" t="str">
        <f t="shared" si="146"/>
        <v/>
      </c>
      <c r="E1542" s="51" t="str">
        <f t="shared" si="147"/>
        <v/>
      </c>
      <c r="F1542" s="51" t="str">
        <f t="shared" si="148"/>
        <v/>
      </c>
      <c r="G1542" s="51" t="str">
        <f t="shared" si="149"/>
        <v/>
      </c>
    </row>
    <row r="1543" spans="1:7" x14ac:dyDescent="0.2">
      <c r="A1543" s="48" t="str">
        <f t="shared" si="144"/>
        <v/>
      </c>
      <c r="B1543" s="49" t="str">
        <f t="shared" si="145"/>
        <v/>
      </c>
      <c r="C1543" s="50" t="str">
        <f>IF(A1543="","",IF(variable,IF(A1543&lt;MortgageCalculator!$L$6*periods_per_year,start_rate,IF(MortgageCalculator!$L$10&gt;=0,MIN(MortgageCalculator!$L$7,start_rate+MortgageCalculator!$L$10*ROUNDUP((A1543-MortgageCalculator!$L$6*periods_per_year)/MortgageCalculator!$L$9,0)),MAX(MortgageCalculator!$L$8,start_rate+MortgageCalculator!$L$10*ROUNDUP((A1543-MortgageCalculator!$L$6*periods_per_year)/MortgageCalculator!$L$9,0)))),start_rate))</f>
        <v/>
      </c>
      <c r="D1543" s="51" t="str">
        <f t="shared" si="146"/>
        <v/>
      </c>
      <c r="E1543" s="51" t="str">
        <f t="shared" si="147"/>
        <v/>
      </c>
      <c r="F1543" s="51" t="str">
        <f t="shared" si="148"/>
        <v/>
      </c>
      <c r="G1543" s="51" t="str">
        <f t="shared" si="149"/>
        <v/>
      </c>
    </row>
    <row r="1544" spans="1:7" x14ac:dyDescent="0.2">
      <c r="A1544" s="48" t="str">
        <f t="shared" si="144"/>
        <v/>
      </c>
      <c r="B1544" s="49" t="str">
        <f t="shared" si="145"/>
        <v/>
      </c>
      <c r="C1544" s="50" t="str">
        <f>IF(A1544="","",IF(variable,IF(A1544&lt;MortgageCalculator!$L$6*periods_per_year,start_rate,IF(MortgageCalculator!$L$10&gt;=0,MIN(MortgageCalculator!$L$7,start_rate+MortgageCalculator!$L$10*ROUNDUP((A1544-MortgageCalculator!$L$6*periods_per_year)/MortgageCalculator!$L$9,0)),MAX(MortgageCalculator!$L$8,start_rate+MortgageCalculator!$L$10*ROUNDUP((A1544-MortgageCalculator!$L$6*periods_per_year)/MortgageCalculator!$L$9,0)))),start_rate))</f>
        <v/>
      </c>
      <c r="D1544" s="51" t="str">
        <f t="shared" si="146"/>
        <v/>
      </c>
      <c r="E1544" s="51" t="str">
        <f t="shared" si="147"/>
        <v/>
      </c>
      <c r="F1544" s="51" t="str">
        <f t="shared" si="148"/>
        <v/>
      </c>
      <c r="G1544" s="51" t="str">
        <f t="shared" si="149"/>
        <v/>
      </c>
    </row>
    <row r="1545" spans="1:7" x14ac:dyDescent="0.2">
      <c r="A1545" s="48" t="str">
        <f t="shared" si="144"/>
        <v/>
      </c>
      <c r="B1545" s="49" t="str">
        <f t="shared" si="145"/>
        <v/>
      </c>
      <c r="C1545" s="50" t="str">
        <f>IF(A1545="","",IF(variable,IF(A1545&lt;MortgageCalculator!$L$6*periods_per_year,start_rate,IF(MortgageCalculator!$L$10&gt;=0,MIN(MortgageCalculator!$L$7,start_rate+MortgageCalculator!$L$10*ROUNDUP((A1545-MortgageCalculator!$L$6*periods_per_year)/MortgageCalculator!$L$9,0)),MAX(MortgageCalculator!$L$8,start_rate+MortgageCalculator!$L$10*ROUNDUP((A1545-MortgageCalculator!$L$6*periods_per_year)/MortgageCalculator!$L$9,0)))),start_rate))</f>
        <v/>
      </c>
      <c r="D1545" s="51" t="str">
        <f t="shared" si="146"/>
        <v/>
      </c>
      <c r="E1545" s="51" t="str">
        <f t="shared" si="147"/>
        <v/>
      </c>
      <c r="F1545" s="51" t="str">
        <f t="shared" si="148"/>
        <v/>
      </c>
      <c r="G1545" s="51" t="str">
        <f t="shared" si="149"/>
        <v/>
      </c>
    </row>
    <row r="1546" spans="1:7" x14ac:dyDescent="0.2">
      <c r="A1546" s="48" t="str">
        <f t="shared" si="144"/>
        <v/>
      </c>
      <c r="B1546" s="49" t="str">
        <f t="shared" si="145"/>
        <v/>
      </c>
      <c r="C1546" s="50" t="str">
        <f>IF(A1546="","",IF(variable,IF(A1546&lt;MortgageCalculator!$L$6*periods_per_year,start_rate,IF(MortgageCalculator!$L$10&gt;=0,MIN(MortgageCalculator!$L$7,start_rate+MortgageCalculator!$L$10*ROUNDUP((A1546-MortgageCalculator!$L$6*periods_per_year)/MortgageCalculator!$L$9,0)),MAX(MortgageCalculator!$L$8,start_rate+MortgageCalculator!$L$10*ROUNDUP((A1546-MortgageCalculator!$L$6*periods_per_year)/MortgageCalculator!$L$9,0)))),start_rate))</f>
        <v/>
      </c>
      <c r="D1546" s="51" t="str">
        <f t="shared" si="146"/>
        <v/>
      </c>
      <c r="E1546" s="51" t="str">
        <f t="shared" si="147"/>
        <v/>
      </c>
      <c r="F1546" s="51" t="str">
        <f t="shared" si="148"/>
        <v/>
      </c>
      <c r="G1546" s="51" t="str">
        <f t="shared" si="149"/>
        <v/>
      </c>
    </row>
    <row r="1547" spans="1:7" x14ac:dyDescent="0.2">
      <c r="A1547" s="48" t="str">
        <f t="shared" si="144"/>
        <v/>
      </c>
      <c r="B1547" s="49" t="str">
        <f t="shared" si="145"/>
        <v/>
      </c>
      <c r="C1547" s="50" t="str">
        <f>IF(A1547="","",IF(variable,IF(A1547&lt;MortgageCalculator!$L$6*periods_per_year,start_rate,IF(MortgageCalculator!$L$10&gt;=0,MIN(MortgageCalculator!$L$7,start_rate+MortgageCalculator!$L$10*ROUNDUP((A1547-MortgageCalculator!$L$6*periods_per_year)/MortgageCalculator!$L$9,0)),MAX(MortgageCalculator!$L$8,start_rate+MortgageCalculator!$L$10*ROUNDUP((A1547-MortgageCalculator!$L$6*periods_per_year)/MortgageCalculator!$L$9,0)))),start_rate))</f>
        <v/>
      </c>
      <c r="D1547" s="51" t="str">
        <f t="shared" si="146"/>
        <v/>
      </c>
      <c r="E1547" s="51" t="str">
        <f t="shared" si="147"/>
        <v/>
      </c>
      <c r="F1547" s="51" t="str">
        <f t="shared" si="148"/>
        <v/>
      </c>
      <c r="G1547" s="51" t="str">
        <f t="shared" si="149"/>
        <v/>
      </c>
    </row>
    <row r="1548" spans="1:7" x14ac:dyDescent="0.2">
      <c r="A1548" s="48" t="str">
        <f t="shared" si="144"/>
        <v/>
      </c>
      <c r="B1548" s="49" t="str">
        <f t="shared" si="145"/>
        <v/>
      </c>
      <c r="C1548" s="50" t="str">
        <f>IF(A1548="","",IF(variable,IF(A1548&lt;MortgageCalculator!$L$6*periods_per_year,start_rate,IF(MortgageCalculator!$L$10&gt;=0,MIN(MortgageCalculator!$L$7,start_rate+MortgageCalculator!$L$10*ROUNDUP((A1548-MortgageCalculator!$L$6*periods_per_year)/MortgageCalculator!$L$9,0)),MAX(MortgageCalculator!$L$8,start_rate+MortgageCalculator!$L$10*ROUNDUP((A1548-MortgageCalculator!$L$6*periods_per_year)/MortgageCalculator!$L$9,0)))),start_rate))</f>
        <v/>
      </c>
      <c r="D1548" s="51" t="str">
        <f t="shared" si="146"/>
        <v/>
      </c>
      <c r="E1548" s="51" t="str">
        <f t="shared" si="147"/>
        <v/>
      </c>
      <c r="F1548" s="51" t="str">
        <f t="shared" si="148"/>
        <v/>
      </c>
      <c r="G1548" s="51" t="str">
        <f t="shared" si="149"/>
        <v/>
      </c>
    </row>
    <row r="1549" spans="1:7" x14ac:dyDescent="0.2">
      <c r="A1549" s="48" t="str">
        <f t="shared" si="144"/>
        <v/>
      </c>
      <c r="B1549" s="49" t="str">
        <f t="shared" si="145"/>
        <v/>
      </c>
      <c r="C1549" s="50" t="str">
        <f>IF(A1549="","",IF(variable,IF(A1549&lt;MortgageCalculator!$L$6*periods_per_year,start_rate,IF(MortgageCalculator!$L$10&gt;=0,MIN(MortgageCalculator!$L$7,start_rate+MortgageCalculator!$L$10*ROUNDUP((A1549-MortgageCalculator!$L$6*periods_per_year)/MortgageCalculator!$L$9,0)),MAX(MortgageCalculator!$L$8,start_rate+MortgageCalculator!$L$10*ROUNDUP((A1549-MortgageCalculator!$L$6*periods_per_year)/MortgageCalculator!$L$9,0)))),start_rate))</f>
        <v/>
      </c>
      <c r="D1549" s="51" t="str">
        <f t="shared" si="146"/>
        <v/>
      </c>
      <c r="E1549" s="51" t="str">
        <f t="shared" si="147"/>
        <v/>
      </c>
      <c r="F1549" s="51" t="str">
        <f t="shared" si="148"/>
        <v/>
      </c>
      <c r="G1549" s="51" t="str">
        <f t="shared" si="149"/>
        <v/>
      </c>
    </row>
    <row r="1550" spans="1:7" x14ac:dyDescent="0.2">
      <c r="A1550" s="48" t="str">
        <f t="shared" si="144"/>
        <v/>
      </c>
      <c r="B1550" s="49" t="str">
        <f t="shared" si="145"/>
        <v/>
      </c>
      <c r="C1550" s="50" t="str">
        <f>IF(A1550="","",IF(variable,IF(A1550&lt;MortgageCalculator!$L$6*periods_per_year,start_rate,IF(MortgageCalculator!$L$10&gt;=0,MIN(MortgageCalculator!$L$7,start_rate+MortgageCalculator!$L$10*ROUNDUP((A1550-MortgageCalculator!$L$6*periods_per_year)/MortgageCalculator!$L$9,0)),MAX(MortgageCalculator!$L$8,start_rate+MortgageCalculator!$L$10*ROUNDUP((A1550-MortgageCalculator!$L$6*periods_per_year)/MortgageCalculator!$L$9,0)))),start_rate))</f>
        <v/>
      </c>
      <c r="D1550" s="51" t="str">
        <f t="shared" si="146"/>
        <v/>
      </c>
      <c r="E1550" s="51" t="str">
        <f t="shared" si="147"/>
        <v/>
      </c>
      <c r="F1550" s="51" t="str">
        <f t="shared" si="148"/>
        <v/>
      </c>
      <c r="G1550" s="51" t="str">
        <f t="shared" si="149"/>
        <v/>
      </c>
    </row>
    <row r="1551" spans="1:7" x14ac:dyDescent="0.2">
      <c r="A1551" s="48" t="str">
        <f t="shared" si="144"/>
        <v/>
      </c>
      <c r="B1551" s="49" t="str">
        <f t="shared" si="145"/>
        <v/>
      </c>
      <c r="C1551" s="50" t="str">
        <f>IF(A1551="","",IF(variable,IF(A1551&lt;MortgageCalculator!$L$6*periods_per_year,start_rate,IF(MortgageCalculator!$L$10&gt;=0,MIN(MortgageCalculator!$L$7,start_rate+MortgageCalculator!$L$10*ROUNDUP((A1551-MortgageCalculator!$L$6*periods_per_year)/MortgageCalculator!$L$9,0)),MAX(MortgageCalculator!$L$8,start_rate+MortgageCalculator!$L$10*ROUNDUP((A1551-MortgageCalculator!$L$6*periods_per_year)/MortgageCalculator!$L$9,0)))),start_rate))</f>
        <v/>
      </c>
      <c r="D1551" s="51" t="str">
        <f t="shared" si="146"/>
        <v/>
      </c>
      <c r="E1551" s="51" t="str">
        <f t="shared" si="147"/>
        <v/>
      </c>
      <c r="F1551" s="51" t="str">
        <f t="shared" si="148"/>
        <v/>
      </c>
      <c r="G1551" s="51" t="str">
        <f t="shared" si="149"/>
        <v/>
      </c>
    </row>
    <row r="1552" spans="1:7" x14ac:dyDescent="0.2">
      <c r="A1552" s="48" t="str">
        <f t="shared" si="144"/>
        <v/>
      </c>
      <c r="B1552" s="49" t="str">
        <f t="shared" si="145"/>
        <v/>
      </c>
      <c r="C1552" s="50" t="str">
        <f>IF(A1552="","",IF(variable,IF(A1552&lt;MortgageCalculator!$L$6*periods_per_year,start_rate,IF(MortgageCalculator!$L$10&gt;=0,MIN(MortgageCalculator!$L$7,start_rate+MortgageCalculator!$L$10*ROUNDUP((A1552-MortgageCalculator!$L$6*periods_per_year)/MortgageCalculator!$L$9,0)),MAX(MortgageCalculator!$L$8,start_rate+MortgageCalculator!$L$10*ROUNDUP((A1552-MortgageCalculator!$L$6*periods_per_year)/MortgageCalculator!$L$9,0)))),start_rate))</f>
        <v/>
      </c>
      <c r="D1552" s="51" t="str">
        <f t="shared" si="146"/>
        <v/>
      </c>
      <c r="E1552" s="51" t="str">
        <f t="shared" si="147"/>
        <v/>
      </c>
      <c r="F1552" s="51" t="str">
        <f t="shared" si="148"/>
        <v/>
      </c>
      <c r="G1552" s="51" t="str">
        <f t="shared" si="149"/>
        <v/>
      </c>
    </row>
    <row r="1553" spans="1:7" x14ac:dyDescent="0.2">
      <c r="A1553" s="48" t="str">
        <f t="shared" si="144"/>
        <v/>
      </c>
      <c r="B1553" s="49" t="str">
        <f t="shared" si="145"/>
        <v/>
      </c>
      <c r="C1553" s="50" t="str">
        <f>IF(A1553="","",IF(variable,IF(A1553&lt;MortgageCalculator!$L$6*periods_per_year,start_rate,IF(MortgageCalculator!$L$10&gt;=0,MIN(MortgageCalculator!$L$7,start_rate+MortgageCalculator!$L$10*ROUNDUP((A1553-MortgageCalculator!$L$6*periods_per_year)/MortgageCalculator!$L$9,0)),MAX(MortgageCalculator!$L$8,start_rate+MortgageCalculator!$L$10*ROUNDUP((A1553-MortgageCalculator!$L$6*periods_per_year)/MortgageCalculator!$L$9,0)))),start_rate))</f>
        <v/>
      </c>
      <c r="D1553" s="51" t="str">
        <f t="shared" si="146"/>
        <v/>
      </c>
      <c r="E1553" s="51" t="str">
        <f t="shared" si="147"/>
        <v/>
      </c>
      <c r="F1553" s="51" t="str">
        <f t="shared" si="148"/>
        <v/>
      </c>
      <c r="G1553" s="51" t="str">
        <f t="shared" si="149"/>
        <v/>
      </c>
    </row>
    <row r="1554" spans="1:7" x14ac:dyDescent="0.2">
      <c r="A1554" s="48" t="str">
        <f t="shared" si="144"/>
        <v/>
      </c>
      <c r="B1554" s="49" t="str">
        <f t="shared" si="145"/>
        <v/>
      </c>
      <c r="C1554" s="50" t="str">
        <f>IF(A1554="","",IF(variable,IF(A1554&lt;MortgageCalculator!$L$6*periods_per_year,start_rate,IF(MortgageCalculator!$L$10&gt;=0,MIN(MortgageCalculator!$L$7,start_rate+MortgageCalculator!$L$10*ROUNDUP((A1554-MortgageCalculator!$L$6*periods_per_year)/MortgageCalculator!$L$9,0)),MAX(MortgageCalculator!$L$8,start_rate+MortgageCalculator!$L$10*ROUNDUP((A1554-MortgageCalculator!$L$6*periods_per_year)/MortgageCalculator!$L$9,0)))),start_rate))</f>
        <v/>
      </c>
      <c r="D1554" s="51" t="str">
        <f t="shared" si="146"/>
        <v/>
      </c>
      <c r="E1554" s="51" t="str">
        <f t="shared" si="147"/>
        <v/>
      </c>
      <c r="F1554" s="51" t="str">
        <f t="shared" si="148"/>
        <v/>
      </c>
      <c r="G1554" s="51" t="str">
        <f t="shared" si="149"/>
        <v/>
      </c>
    </row>
    <row r="1555" spans="1:7" x14ac:dyDescent="0.2">
      <c r="A1555" s="48" t="str">
        <f t="shared" si="144"/>
        <v/>
      </c>
      <c r="B1555" s="49" t="str">
        <f t="shared" si="145"/>
        <v/>
      </c>
      <c r="C1555" s="50" t="str">
        <f>IF(A1555="","",IF(variable,IF(A1555&lt;MortgageCalculator!$L$6*periods_per_year,start_rate,IF(MortgageCalculator!$L$10&gt;=0,MIN(MortgageCalculator!$L$7,start_rate+MortgageCalculator!$L$10*ROUNDUP((A1555-MortgageCalculator!$L$6*periods_per_year)/MortgageCalculator!$L$9,0)),MAX(MortgageCalculator!$L$8,start_rate+MortgageCalculator!$L$10*ROUNDUP((A1555-MortgageCalculator!$L$6*periods_per_year)/MortgageCalculator!$L$9,0)))),start_rate))</f>
        <v/>
      </c>
      <c r="D1555" s="51" t="str">
        <f t="shared" si="146"/>
        <v/>
      </c>
      <c r="E1555" s="51" t="str">
        <f t="shared" si="147"/>
        <v/>
      </c>
      <c r="F1555" s="51" t="str">
        <f t="shared" si="148"/>
        <v/>
      </c>
      <c r="G1555" s="51" t="str">
        <f t="shared" si="149"/>
        <v/>
      </c>
    </row>
    <row r="1556" spans="1:7" x14ac:dyDescent="0.2">
      <c r="A1556" s="48" t="str">
        <f t="shared" si="144"/>
        <v/>
      </c>
      <c r="B1556" s="49" t="str">
        <f t="shared" si="145"/>
        <v/>
      </c>
      <c r="C1556" s="50" t="str">
        <f>IF(A1556="","",IF(variable,IF(A1556&lt;MortgageCalculator!$L$6*periods_per_year,start_rate,IF(MortgageCalculator!$L$10&gt;=0,MIN(MortgageCalculator!$L$7,start_rate+MortgageCalculator!$L$10*ROUNDUP((A1556-MortgageCalculator!$L$6*periods_per_year)/MortgageCalculator!$L$9,0)),MAX(MortgageCalculator!$L$8,start_rate+MortgageCalculator!$L$10*ROUNDUP((A1556-MortgageCalculator!$L$6*periods_per_year)/MortgageCalculator!$L$9,0)))),start_rate))</f>
        <v/>
      </c>
      <c r="D1556" s="51" t="str">
        <f t="shared" si="146"/>
        <v/>
      </c>
      <c r="E1556" s="51" t="str">
        <f t="shared" si="147"/>
        <v/>
      </c>
      <c r="F1556" s="51" t="str">
        <f t="shared" si="148"/>
        <v/>
      </c>
      <c r="G1556" s="51" t="str">
        <f t="shared" si="149"/>
        <v/>
      </c>
    </row>
    <row r="1557" spans="1:7" x14ac:dyDescent="0.2">
      <c r="A1557" s="48" t="str">
        <f t="shared" si="144"/>
        <v/>
      </c>
      <c r="B1557" s="49" t="str">
        <f t="shared" si="145"/>
        <v/>
      </c>
      <c r="C1557" s="50" t="str">
        <f>IF(A1557="","",IF(variable,IF(A1557&lt;MortgageCalculator!$L$6*periods_per_year,start_rate,IF(MortgageCalculator!$L$10&gt;=0,MIN(MortgageCalculator!$L$7,start_rate+MortgageCalculator!$L$10*ROUNDUP((A1557-MortgageCalculator!$L$6*periods_per_year)/MortgageCalculator!$L$9,0)),MAX(MortgageCalculator!$L$8,start_rate+MortgageCalculator!$L$10*ROUNDUP((A1557-MortgageCalculator!$L$6*periods_per_year)/MortgageCalculator!$L$9,0)))),start_rate))</f>
        <v/>
      </c>
      <c r="D1557" s="51" t="str">
        <f t="shared" si="146"/>
        <v/>
      </c>
      <c r="E1557" s="51" t="str">
        <f t="shared" si="147"/>
        <v/>
      </c>
      <c r="F1557" s="51" t="str">
        <f t="shared" si="148"/>
        <v/>
      </c>
      <c r="G1557" s="51" t="str">
        <f t="shared" si="149"/>
        <v/>
      </c>
    </row>
    <row r="1558" spans="1:7" x14ac:dyDescent="0.2">
      <c r="A1558" s="48" t="str">
        <f t="shared" si="144"/>
        <v/>
      </c>
      <c r="B1558" s="49" t="str">
        <f t="shared" si="145"/>
        <v/>
      </c>
      <c r="C1558" s="50" t="str">
        <f>IF(A1558="","",IF(variable,IF(A1558&lt;MortgageCalculator!$L$6*periods_per_year,start_rate,IF(MortgageCalculator!$L$10&gt;=0,MIN(MortgageCalculator!$L$7,start_rate+MortgageCalculator!$L$10*ROUNDUP((A1558-MortgageCalculator!$L$6*periods_per_year)/MortgageCalculator!$L$9,0)),MAX(MortgageCalculator!$L$8,start_rate+MortgageCalculator!$L$10*ROUNDUP((A1558-MortgageCalculator!$L$6*periods_per_year)/MortgageCalculator!$L$9,0)))),start_rate))</f>
        <v/>
      </c>
      <c r="D1558" s="51" t="str">
        <f t="shared" si="146"/>
        <v/>
      </c>
      <c r="E1558" s="51" t="str">
        <f t="shared" si="147"/>
        <v/>
      </c>
      <c r="F1558" s="51" t="str">
        <f t="shared" si="148"/>
        <v/>
      </c>
      <c r="G1558" s="51" t="str">
        <f t="shared" si="149"/>
        <v/>
      </c>
    </row>
    <row r="1559" spans="1:7" x14ac:dyDescent="0.2">
      <c r="A1559" s="48" t="str">
        <f t="shared" si="144"/>
        <v/>
      </c>
      <c r="B1559" s="49" t="str">
        <f t="shared" si="145"/>
        <v/>
      </c>
      <c r="C1559" s="50" t="str">
        <f>IF(A1559="","",IF(variable,IF(A1559&lt;MortgageCalculator!$L$6*periods_per_year,start_rate,IF(MortgageCalculator!$L$10&gt;=0,MIN(MortgageCalculator!$L$7,start_rate+MortgageCalculator!$L$10*ROUNDUP((A1559-MortgageCalculator!$L$6*periods_per_year)/MortgageCalculator!$L$9,0)),MAX(MortgageCalculator!$L$8,start_rate+MortgageCalculator!$L$10*ROUNDUP((A1559-MortgageCalculator!$L$6*periods_per_year)/MortgageCalculator!$L$9,0)))),start_rate))</f>
        <v/>
      </c>
      <c r="D1559" s="51" t="str">
        <f t="shared" si="146"/>
        <v/>
      </c>
      <c r="E1559" s="51" t="str">
        <f t="shared" si="147"/>
        <v/>
      </c>
      <c r="F1559" s="51" t="str">
        <f t="shared" si="148"/>
        <v/>
      </c>
      <c r="G1559" s="51" t="str">
        <f t="shared" si="149"/>
        <v/>
      </c>
    </row>
    <row r="1560" spans="1:7" x14ac:dyDescent="0.2">
      <c r="A1560" s="48" t="str">
        <f t="shared" si="144"/>
        <v/>
      </c>
      <c r="B1560" s="49" t="str">
        <f t="shared" si="145"/>
        <v/>
      </c>
      <c r="C1560" s="50" t="str">
        <f>IF(A1560="","",IF(variable,IF(A1560&lt;MortgageCalculator!$L$6*periods_per_year,start_rate,IF(MortgageCalculator!$L$10&gt;=0,MIN(MortgageCalculator!$L$7,start_rate+MortgageCalculator!$L$10*ROUNDUP((A1560-MortgageCalculator!$L$6*periods_per_year)/MortgageCalculator!$L$9,0)),MAX(MortgageCalculator!$L$8,start_rate+MortgageCalculator!$L$10*ROUNDUP((A1560-MortgageCalculator!$L$6*periods_per_year)/MortgageCalculator!$L$9,0)))),start_rate))</f>
        <v/>
      </c>
      <c r="D1560" s="51" t="str">
        <f t="shared" si="146"/>
        <v/>
      </c>
      <c r="E1560" s="51" t="str">
        <f t="shared" si="147"/>
        <v/>
      </c>
      <c r="F1560" s="51" t="str">
        <f t="shared" si="148"/>
        <v/>
      </c>
      <c r="G1560" s="51" t="str">
        <f t="shared" si="149"/>
        <v/>
      </c>
    </row>
    <row r="1561" spans="1:7" x14ac:dyDescent="0.2">
      <c r="A1561" s="48" t="str">
        <f t="shared" si="144"/>
        <v/>
      </c>
      <c r="B1561" s="49" t="str">
        <f t="shared" si="145"/>
        <v/>
      </c>
      <c r="C1561" s="50" t="str">
        <f>IF(A1561="","",IF(variable,IF(A1561&lt;MortgageCalculator!$L$6*periods_per_year,start_rate,IF(MortgageCalculator!$L$10&gt;=0,MIN(MortgageCalculator!$L$7,start_rate+MortgageCalculator!$L$10*ROUNDUP((A1561-MortgageCalculator!$L$6*periods_per_year)/MortgageCalculator!$L$9,0)),MAX(MortgageCalculator!$L$8,start_rate+MortgageCalculator!$L$10*ROUNDUP((A1561-MortgageCalculator!$L$6*periods_per_year)/MortgageCalculator!$L$9,0)))),start_rate))</f>
        <v/>
      </c>
      <c r="D1561" s="51" t="str">
        <f t="shared" si="146"/>
        <v/>
      </c>
      <c r="E1561" s="51" t="str">
        <f t="shared" si="147"/>
        <v/>
      </c>
      <c r="F1561" s="51" t="str">
        <f t="shared" si="148"/>
        <v/>
      </c>
      <c r="G1561" s="51" t="str">
        <f t="shared" si="149"/>
        <v/>
      </c>
    </row>
    <row r="1562" spans="1:7" x14ac:dyDescent="0.2">
      <c r="A1562" s="48" t="str">
        <f t="shared" si="144"/>
        <v/>
      </c>
      <c r="B1562" s="49" t="str">
        <f t="shared" si="145"/>
        <v/>
      </c>
      <c r="C1562" s="50" t="str">
        <f>IF(A1562="","",IF(variable,IF(A1562&lt;MortgageCalculator!$L$6*periods_per_year,start_rate,IF(MortgageCalculator!$L$10&gt;=0,MIN(MortgageCalculator!$L$7,start_rate+MortgageCalculator!$L$10*ROUNDUP((A1562-MortgageCalculator!$L$6*periods_per_year)/MortgageCalculator!$L$9,0)),MAX(MortgageCalculator!$L$8,start_rate+MortgageCalculator!$L$10*ROUNDUP((A1562-MortgageCalculator!$L$6*periods_per_year)/MortgageCalculator!$L$9,0)))),start_rate))</f>
        <v/>
      </c>
      <c r="D1562" s="51" t="str">
        <f t="shared" si="146"/>
        <v/>
      </c>
      <c r="E1562" s="51" t="str">
        <f t="shared" si="147"/>
        <v/>
      </c>
      <c r="F1562" s="51" t="str">
        <f t="shared" si="148"/>
        <v/>
      </c>
      <c r="G1562" s="51" t="str">
        <f t="shared" si="149"/>
        <v/>
      </c>
    </row>
    <row r="1563" spans="1:7" x14ac:dyDescent="0.2">
      <c r="A1563" s="48" t="str">
        <f t="shared" si="144"/>
        <v/>
      </c>
      <c r="B1563" s="49" t="str">
        <f t="shared" si="145"/>
        <v/>
      </c>
      <c r="C1563" s="50" t="str">
        <f>IF(A1563="","",IF(variable,IF(A1563&lt;MortgageCalculator!$L$6*periods_per_year,start_rate,IF(MortgageCalculator!$L$10&gt;=0,MIN(MortgageCalculator!$L$7,start_rate+MortgageCalculator!$L$10*ROUNDUP((A1563-MortgageCalculator!$L$6*periods_per_year)/MortgageCalculator!$L$9,0)),MAX(MortgageCalculator!$L$8,start_rate+MortgageCalculator!$L$10*ROUNDUP((A1563-MortgageCalculator!$L$6*periods_per_year)/MortgageCalculator!$L$9,0)))),start_rate))</f>
        <v/>
      </c>
      <c r="D1563" s="51" t="str">
        <f t="shared" si="146"/>
        <v/>
      </c>
      <c r="E1563" s="51" t="str">
        <f t="shared" si="147"/>
        <v/>
      </c>
      <c r="F1563" s="51" t="str">
        <f t="shared" si="148"/>
        <v/>
      </c>
      <c r="G1563" s="51" t="str">
        <f t="shared" si="149"/>
        <v/>
      </c>
    </row>
    <row r="1564" spans="1:7" x14ac:dyDescent="0.2">
      <c r="A1564" s="6"/>
      <c r="B1564" s="6"/>
      <c r="C1564" s="6"/>
      <c r="D1564" s="6"/>
      <c r="E1564" s="6"/>
      <c r="F1564" s="6"/>
      <c r="G1564" s="52" t="str">
        <f ca="1">IF(OFFSET(G1564,-1,0,1,1)="","",ROUND(OFFSET(G1564,-1,0,1,1),0))</f>
        <v/>
      </c>
    </row>
  </sheetData>
  <phoneticPr fontId="11" type="noConversion"/>
  <conditionalFormatting sqref="B4:B1563">
    <cfRule type="expression" dxfId="0" priority="1" stopIfTrue="1">
      <formula>($E4=$C$6+1)</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MortgageCalculator</vt:lpstr>
      <vt:lpstr>NoExtra</vt:lpstr>
      <vt:lpstr>d</vt:lpstr>
      <vt:lpstr>fpdate</vt:lpstr>
      <vt:lpstr>int</vt:lpstr>
      <vt:lpstr>loan_amount</vt:lpstr>
      <vt:lpstr>payment</vt:lpstr>
      <vt:lpstr>MortgageCalculator!Print_Titles</vt:lpstr>
      <vt:lpstr>start_rate</vt:lpstr>
      <vt:lpstr>term</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Mortgage Calculator</dc:title>
  <dc:creator>www.vertex42.com</dc:creator>
  <dc:description>(c) 2007 Vertex42 LLC. All Rights Reserved.</dc:description>
  <cp:lastModifiedBy>WWC3</cp:lastModifiedBy>
  <cp:lastPrinted>2010-02-22T23:24:05Z</cp:lastPrinted>
  <dcterms:created xsi:type="dcterms:W3CDTF">2009-02-13T18:46:17Z</dcterms:created>
  <dcterms:modified xsi:type="dcterms:W3CDTF">2019-05-10T18:05:36Z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 Vertex42 LLC</vt:lpwstr>
  </property>
  <property fmtid="{D5CDD505-2E9C-101B-9397-08002B2CF9AE}" pid="3" name="Version">
    <vt:lpwstr>1.3.1</vt:lpwstr>
  </property>
</Properties>
</file>